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vestor Relations\Earnings\2023\Q3 2023\Factbook\Archive\"/>
    </mc:Choice>
  </mc:AlternateContent>
  <xr:revisionPtr revIDLastSave="0" documentId="13_ncr:1_{9DF0925D-343D-4E6B-8E7B-64AE4D297D41}" xr6:coauthVersionLast="47" xr6:coauthVersionMax="47" xr10:uidLastSave="{00000000-0000-0000-0000-000000000000}"/>
  <bookViews>
    <workbookView xWindow="-120" yWindow="-120" windowWidth="51840" windowHeight="21240" xr2:uid="{D8A53031-F90D-4A5B-82C3-023CD48686BC}"/>
  </bookViews>
  <sheets>
    <sheet name="Conversion 80-05" sheetId="1" r:id="rId1"/>
    <sheet name="Conversions 06-09" sheetId="2" r:id="rId2"/>
    <sheet name="Conversions 10-12" sheetId="3" r:id="rId3"/>
  </sheets>
  <externalReferences>
    <externalReference r:id="rId4"/>
    <externalReference r:id="rId5"/>
    <externalReference r:id="rId6"/>
  </externalReferences>
  <definedNames>
    <definedName name="AbbrevQtr">[1]Cover!$C$4</definedName>
    <definedName name="Activity">[2]Sheet1!$A$4:$A$8</definedName>
    <definedName name="Month">[1]Cover!$C$5</definedName>
    <definedName name="NvsASD">"V2000-09-08"</definedName>
    <definedName name="NvsAutoDrillOk">"VN"</definedName>
    <definedName name="NvsElapsedTime">0.000234143517445773</definedName>
    <definedName name="NvsEndTime">36707.2948738426</definedName>
    <definedName name="NvsInstSpec">"%,FMI_ALT_BU,TCA_ALTBU_CORPS,NCONSOLIDATING"</definedName>
    <definedName name="NvsLayoutType">"M3"</definedName>
    <definedName name="NvsNplSpec">"%,X,RZF..,CZF.."</definedName>
    <definedName name="NvsPanelEffdt">"V9999-01-01"</definedName>
    <definedName name="NvsPanelSetid">"VMIDIV"</definedName>
    <definedName name="NvsReqBU">"V52"</definedName>
    <definedName name="NvsReqBUOnly">"VN"</definedName>
    <definedName name="NvsTransLed">"VN"</definedName>
    <definedName name="NvsTreeASD">"V2000-09-08"</definedName>
    <definedName name="NvsValTbl.PRODUCT">"MI_GL_PRODCT_VW"</definedName>
    <definedName name="Ownership">[2]Sheet1!$C$4:$C$7</definedName>
    <definedName name="_xlnm.Print_Area" localSheetId="0">'Conversion 80-05'!$A$1:$X$94</definedName>
    <definedName name="_xlnm.Print_Area" localSheetId="1">'Conversions 06-09'!$A$1:$P$92</definedName>
    <definedName name="_xlnm.Print_Area" localSheetId="2">'Conversions 10-12'!$A$1:$P$69</definedName>
    <definedName name="_xlnm.Print_Titles" localSheetId="0">'Conversion 80-05'!$1:$1</definedName>
    <definedName name="_xlnm.Print_Titles" localSheetId="1">'Conversions 06-09'!$1:$1</definedName>
    <definedName name="_xlnm.Print_Titles" localSheetId="2">'Conversions 10-12'!$1:$1</definedName>
    <definedName name="PriorYear">[1]Cover!$C$6</definedName>
    <definedName name="QUARTERINCAPS">[3]Cover!$J$1</definedName>
    <definedName name="Year">[1]Cover!$C$2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2" l="1"/>
  <c r="D50" i="2" s="1"/>
  <c r="F30" i="2"/>
  <c r="H30" i="2"/>
  <c r="J30" i="2"/>
  <c r="L30" i="2"/>
  <c r="N30" i="2"/>
  <c r="P30" i="2"/>
  <c r="J32" i="2"/>
  <c r="L32" i="2"/>
  <c r="F34" i="2"/>
  <c r="H34" i="2"/>
  <c r="J34" i="2"/>
  <c r="L34" i="2"/>
  <c r="N34" i="2"/>
  <c r="P34" i="2"/>
  <c r="J36" i="2"/>
  <c r="L36" i="2"/>
  <c r="N36" i="2"/>
  <c r="P36" i="2"/>
  <c r="J38" i="2"/>
  <c r="L38" i="2"/>
  <c r="F40" i="2"/>
  <c r="H40" i="2"/>
  <c r="J40" i="2"/>
  <c r="L40" i="2"/>
  <c r="N40" i="2"/>
  <c r="P40" i="2"/>
  <c r="N44" i="2"/>
  <c r="P44" i="2"/>
  <c r="N46" i="2"/>
  <c r="P46" i="2"/>
  <c r="J48" i="2"/>
  <c r="L48" i="2"/>
  <c r="B50" i="2"/>
  <c r="N57" i="2"/>
  <c r="P57" i="2"/>
  <c r="D59" i="2"/>
  <c r="D73" i="2" s="1"/>
  <c r="N65" i="2"/>
  <c r="P65" i="2"/>
  <c r="B73" i="2"/>
  <c r="J73" i="2"/>
  <c r="L73" i="2"/>
  <c r="D86" i="2"/>
  <c r="D92" i="2" s="1"/>
  <c r="F86" i="2"/>
  <c r="H86" i="2"/>
  <c r="J86" i="2"/>
  <c r="L86" i="2"/>
  <c r="N86" i="2"/>
  <c r="N92" i="2" s="1"/>
  <c r="P86" i="2"/>
  <c r="P92" i="2" s="1"/>
  <c r="F88" i="2"/>
  <c r="H88" i="2"/>
  <c r="J88" i="2"/>
  <c r="L88" i="2"/>
  <c r="B92" i="2"/>
  <c r="Z72" i="1"/>
  <c r="AB72" i="1"/>
  <c r="L92" i="2" l="1"/>
  <c r="P73" i="2"/>
  <c r="H50" i="2"/>
  <c r="J92" i="2"/>
  <c r="H92" i="2"/>
  <c r="N50" i="2"/>
  <c r="F92" i="2"/>
  <c r="F50" i="2"/>
  <c r="L50" i="2"/>
  <c r="J50" i="2"/>
  <c r="P50" i="2"/>
  <c r="N73" i="2"/>
</calcChain>
</file>

<file path=xl/sharedStrings.xml><?xml version="1.0" encoding="utf-8"?>
<sst xmlns="http://schemas.openxmlformats.org/spreadsheetml/2006/main" count="256" uniqueCount="30">
  <si>
    <t>Total</t>
  </si>
  <si>
    <t>SpringHill Suites</t>
  </si>
  <si>
    <t>Fairfield Inn</t>
  </si>
  <si>
    <t>TownePlace Suites</t>
  </si>
  <si>
    <t>Courtyard</t>
  </si>
  <si>
    <t>Ramada International</t>
  </si>
  <si>
    <t>Renaissance</t>
  </si>
  <si>
    <t>MHRS - International</t>
  </si>
  <si>
    <t>MHRS - Domestic</t>
  </si>
  <si>
    <t>Rooms</t>
  </si>
  <si>
    <t>Units</t>
  </si>
  <si>
    <t xml:space="preserve"> </t>
  </si>
  <si>
    <t>Year - End</t>
  </si>
  <si>
    <t>3rd Quarter YTD</t>
  </si>
  <si>
    <t>2nd Quarter YTD</t>
  </si>
  <si>
    <t>1st Quarter</t>
  </si>
  <si>
    <t>Other (Timeshare, Intl Apts)</t>
  </si>
  <si>
    <t>Residence Inn</t>
  </si>
  <si>
    <t>The Ritz-Carlton</t>
  </si>
  <si>
    <t>VIII.     CONVERSION OF HOTELS TO MARRIOTT INTERNATIONAL BRANDS</t>
  </si>
  <si>
    <t>Renaissance Hotels</t>
  </si>
  <si>
    <t>MHR - International</t>
  </si>
  <si>
    <t>MHR - Domestic</t>
  </si>
  <si>
    <t>Renaissance International</t>
  </si>
  <si>
    <t>Marriott Executive Apartments</t>
  </si>
  <si>
    <t>Fairfield Inn &amp; Suites</t>
  </si>
  <si>
    <t>Autograph Collection</t>
  </si>
  <si>
    <t>Marriott Hotels &amp; Resorts</t>
  </si>
  <si>
    <t>4th Quarter YTD</t>
  </si>
  <si>
    <t>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</si>
</sst>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2" x14ac:knownFonts="1">
    <font>
      <sz val="11"/>
      <name val="Times New Roman"/>
    </font>
    <font>
      <sz val="14"/>
      <name val="Arial"/>
      <family val="2"/>
    </font>
    <font>
      <sz val="14"/>
      <color indexed="9"/>
      <name val="Arial"/>
      <family val="2"/>
    </font>
    <font>
      <vertAlign val="superscript"/>
      <sz val="14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37" fontId="1" fillId="0" borderId="0" xfId="0" applyNumberFormat="1" applyFont="1"/>
    <xf numFmtId="41" fontId="1" fillId="0" borderId="0" xfId="0" applyNumberFormat="1" applyFont="1"/>
    <xf numFmtId="0" fontId="4" fillId="0" borderId="0" xfId="0" applyFont="1" applyAlignment="1">
      <alignment horizontal="left" indent="2"/>
    </xf>
    <xf numFmtId="41" fontId="1" fillId="0" borderId="0" xfId="1" applyNumberFormat="1" applyFont="1" applyAlignment="1">
      <alignment horizontal="justify"/>
    </xf>
    <xf numFmtId="43" fontId="1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6" fillId="0" borderId="0" xfId="0" applyNumberFormat="1" applyFont="1"/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164" fontId="2" fillId="0" borderId="0" xfId="0" applyNumberFormat="1" applyFont="1"/>
    <xf numFmtId="0" fontId="7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/>
    <xf numFmtId="164" fontId="1" fillId="0" borderId="2" xfId="0" applyNumberFormat="1" applyFont="1" applyBorder="1"/>
    <xf numFmtId="37" fontId="1" fillId="0" borderId="2" xfId="0" applyNumberFormat="1" applyFont="1" applyBorder="1"/>
    <xf numFmtId="164" fontId="2" fillId="0" borderId="0" xfId="1" applyNumberFormat="1" applyFont="1" applyBorder="1" applyAlignment="1">
      <alignment horizontal="justify"/>
    </xf>
    <xf numFmtId="164" fontId="2" fillId="0" borderId="0" xfId="1" applyNumberFormat="1" applyFont="1" applyBorder="1"/>
    <xf numFmtId="164" fontId="1" fillId="0" borderId="0" xfId="1" applyNumberFormat="1" applyFont="1" applyBorder="1"/>
    <xf numFmtId="164" fontId="1" fillId="0" borderId="0" xfId="1" applyNumberFormat="1" applyFont="1" applyBorder="1" applyAlignment="1">
      <alignment horizontal="justify"/>
    </xf>
    <xf numFmtId="43" fontId="1" fillId="0" borderId="0" xfId="1" applyFont="1" applyBorder="1"/>
    <xf numFmtId="43" fontId="1" fillId="0" borderId="0" xfId="1" applyFont="1" applyBorder="1" applyAlignment="1">
      <alignment horizontal="justify"/>
    </xf>
    <xf numFmtId="164" fontId="1" fillId="0" borderId="0" xfId="1" applyNumberFormat="1" applyFont="1"/>
    <xf numFmtId="164" fontId="1" fillId="0" borderId="0" xfId="1" applyNumberFormat="1" applyFont="1" applyAlignment="1">
      <alignment horizontal="justify"/>
    </xf>
    <xf numFmtId="43" fontId="1" fillId="0" borderId="0" xfId="1" applyFont="1"/>
    <xf numFmtId="43" fontId="1" fillId="0" borderId="0" xfId="1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164" fontId="4" fillId="0" borderId="0" xfId="1" applyNumberFormat="1" applyFont="1"/>
    <xf numFmtId="164" fontId="4" fillId="0" borderId="0" xfId="1" applyNumberFormat="1" applyFont="1" applyAlignment="1"/>
    <xf numFmtId="165" fontId="1" fillId="0" borderId="0" xfId="1" applyNumberFormat="1" applyFont="1"/>
    <xf numFmtId="165" fontId="1" fillId="0" borderId="0" xfId="1" applyNumberFormat="1" applyFont="1" applyBorder="1"/>
    <xf numFmtId="0" fontId="6" fillId="0" borderId="0" xfId="0" applyFont="1"/>
    <xf numFmtId="0" fontId="4" fillId="0" borderId="0" xfId="0" applyFont="1"/>
    <xf numFmtId="0" fontId="11" fillId="0" borderId="0" xfId="0" applyFont="1"/>
    <xf numFmtId="164" fontId="1" fillId="0" borderId="0" xfId="1" applyNumberFormat="1" applyFont="1" applyProtection="1"/>
    <xf numFmtId="164" fontId="1" fillId="0" borderId="2" xfId="1" applyNumberFormat="1" applyFont="1" applyFill="1" applyBorder="1" applyProtection="1"/>
    <xf numFmtId="164" fontId="1" fillId="0" borderId="0" xfId="1" applyNumberFormat="1" applyFont="1" applyFill="1" applyProtection="1"/>
    <xf numFmtId="164" fontId="1" fillId="0" borderId="2" xfId="1" applyNumberFormat="1" applyFont="1" applyBorder="1" applyProtection="1"/>
    <xf numFmtId="41" fontId="1" fillId="0" borderId="2" xfId="0" applyNumberFormat="1" applyFont="1" applyBorder="1"/>
    <xf numFmtId="41" fontId="1" fillId="0" borderId="0" xfId="1" applyNumberFormat="1" applyFont="1" applyFill="1" applyAlignment="1" applyProtection="1">
      <alignment horizontal="justify"/>
    </xf>
    <xf numFmtId="41" fontId="1" fillId="0" borderId="0" xfId="1" applyNumberFormat="1" applyFont="1" applyFill="1" applyBorder="1" applyAlignment="1" applyProtection="1">
      <alignment horizontal="justify"/>
    </xf>
    <xf numFmtId="41" fontId="1" fillId="0" borderId="0" xfId="1" applyNumberFormat="1" applyFont="1" applyFill="1" applyBorder="1" applyProtection="1"/>
    <xf numFmtId="41" fontId="1" fillId="0" borderId="0" xfId="1" applyNumberFormat="1" applyFont="1" applyBorder="1" applyProtection="1"/>
    <xf numFmtId="41" fontId="1" fillId="0" borderId="0" xfId="1" applyNumberFormat="1" applyFont="1" applyBorder="1" applyAlignment="1" applyProtection="1">
      <alignment horizontal="justify"/>
    </xf>
    <xf numFmtId="41" fontId="1" fillId="0" borderId="0" xfId="1" applyNumberFormat="1" applyFont="1" applyAlignment="1" applyProtection="1">
      <alignment horizontal="justify"/>
    </xf>
    <xf numFmtId="43" fontId="1" fillId="0" borderId="0" xfId="1" applyFont="1" applyAlignment="1" applyProtection="1">
      <alignment horizontal="justify"/>
    </xf>
    <xf numFmtId="164" fontId="1" fillId="0" borderId="0" xfId="1" applyNumberFormat="1" applyFont="1" applyBorder="1" applyProtection="1"/>
    <xf numFmtId="164" fontId="1" fillId="0" borderId="2" xfId="1" applyNumberFormat="1" applyFont="1" applyBorder="1"/>
    <xf numFmtId="164" fontId="0" fillId="0" borderId="0" xfId="1" applyNumberFormat="1" applyFont="1"/>
    <xf numFmtId="37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1" fillId="0" borderId="0" xfId="1" applyNumberFormat="1" applyFont="1" applyAlignment="1" applyProtection="1">
      <alignment horizontal="right"/>
    </xf>
    <xf numFmtId="37" fontId="1" fillId="0" borderId="0" xfId="0" applyNumberFormat="1" applyFont="1" applyBorder="1"/>
    <xf numFmtId="41" fontId="1" fillId="0" borderId="0" xfId="0" applyNumberFormat="1" applyFont="1" applyBorder="1"/>
    <xf numFmtId="43" fontId="1" fillId="0" borderId="0" xfId="0" applyNumberFormat="1" applyFont="1" applyBorder="1"/>
    <xf numFmtId="41" fontId="1" fillId="0" borderId="0" xfId="1" applyNumberFormat="1" applyFont="1" applyBorder="1" applyAlignment="1">
      <alignment horizontal="justify"/>
    </xf>
    <xf numFmtId="0" fontId="1" fillId="0" borderId="0" xfId="0" applyFont="1" applyBorder="1"/>
    <xf numFmtId="43" fontId="1" fillId="2" borderId="0" xfId="1" applyFont="1" applyFill="1" applyBorder="1" applyAlignment="1">
      <alignment horizontal="justify"/>
    </xf>
    <xf numFmtId="37" fontId="1" fillId="2" borderId="0" xfId="0" applyNumberFormat="1" applyFont="1" applyFill="1" applyBorder="1"/>
    <xf numFmtId="43" fontId="1" fillId="2" borderId="0" xfId="1" applyFont="1" applyFill="1" applyBorder="1"/>
    <xf numFmtId="164" fontId="1" fillId="2" borderId="0" xfId="1" applyNumberFormat="1" applyFont="1" applyFill="1" applyBorder="1" applyAlignment="1">
      <alignment horizontal="justify"/>
    </xf>
    <xf numFmtId="164" fontId="1" fillId="2" borderId="0" xfId="1" applyNumberFormat="1" applyFont="1" applyFill="1" applyBorder="1"/>
    <xf numFmtId="164" fontId="1" fillId="2" borderId="0" xfId="0" applyNumberFormat="1" applyFont="1" applyFill="1" applyBorder="1"/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7" fontId="4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dgfinrp\2015%20Report%20Format\IRR\Q1\Q1_15%20IR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dgfinrp\2006%20Report%20Format\IRR\Q4\Supporting%20Files\Open_Close_Q4_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lsheet\2001%20Fiscal%20Year\0009\Closing\StmtOpResultsP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nits Input"/>
      <sheetName val="Rooms Input"/>
      <sheetName val="Lodging Products - Props"/>
      <sheetName val="Lodging Products - Rooms"/>
      <sheetName val="Rolling Activity"/>
      <sheetName val="YTD Conversions &amp; Gross Opening"/>
      <sheetName val="Worldwide by Owner"/>
      <sheetName val="NALO by Owner"/>
      <sheetName val="INTL by Owner"/>
      <sheetName val="Canadian Reconciliation"/>
      <sheetName val="MHR"/>
      <sheetName val="MEA"/>
      <sheetName val="RHR"/>
      <sheetName val="AUTO"/>
      <sheetName val="GAYLORD"/>
      <sheetName val="PROTEA"/>
      <sheetName val="DELTA"/>
      <sheetName val="RITZ-CARLTON"/>
      <sheetName val="BULGARI"/>
      <sheetName val="EDITION"/>
      <sheetName val="CY"/>
      <sheetName val="RI"/>
      <sheetName val="TPS"/>
      <sheetName val="FFIS"/>
      <sheetName val="SHS"/>
      <sheetName val="ACBM"/>
      <sheetName val="MOXY"/>
      <sheetName val="MVW"/>
    </sheetNames>
    <sheetDataSet>
      <sheetData sheetId="0">
        <row r="2">
          <cell r="C2">
            <v>2015</v>
          </cell>
        </row>
        <row r="4">
          <cell r="C4" t="str">
            <v>1st Qtr</v>
          </cell>
        </row>
        <row r="5">
          <cell r="C5" t="str">
            <v>4th Qtr</v>
          </cell>
        </row>
        <row r="6">
          <cell r="C6">
            <v>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F7">
            <v>2</v>
          </cell>
        </row>
      </sheetData>
      <sheetData sheetId="9">
        <row r="7">
          <cell r="F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Q4"/>
      <sheetName val="Tm"/>
      <sheetName val="Brand"/>
    </sheetNames>
    <sheetDataSet>
      <sheetData sheetId="0">
        <row r="4">
          <cell r="A4" t="str">
            <v>Opened</v>
          </cell>
          <cell r="C4" t="str">
            <v>Franchised</v>
          </cell>
        </row>
        <row r="5">
          <cell r="A5" t="str">
            <v>Closed</v>
          </cell>
          <cell r="C5" t="str">
            <v>Managed</v>
          </cell>
        </row>
        <row r="6">
          <cell r="A6" t="str">
            <v>Transfer To</v>
          </cell>
          <cell r="C6" t="str">
            <v>Owned</v>
          </cell>
        </row>
        <row r="7">
          <cell r="A7" t="str">
            <v>Transfer Fr</v>
          </cell>
          <cell r="C7" t="str">
            <v xml:space="preserve">Leased </v>
          </cell>
        </row>
        <row r="8">
          <cell r="A8" t="str">
            <v>Misc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claimer"/>
      <sheetName val="Table "/>
      <sheetName val="Results"/>
      <sheetName val="Stats"/>
      <sheetName val="MHRS Q3"/>
      <sheetName val="RITZ Q3"/>
      <sheetName val="REN Q3"/>
      <sheetName val="Int'l MHRS Q3"/>
      <sheetName val="Int'l CY &amp; Ren Q3"/>
      <sheetName val="CY Q3"/>
      <sheetName val="FFI Q3"/>
      <sheetName val="SHS Q3"/>
      <sheetName val="RI Q3"/>
      <sheetName val="TPS Q3"/>
      <sheetName val="CL &amp; Other Q3"/>
      <sheetName val="MVCI Q3"/>
      <sheetName val="SLS Q3"/>
      <sheetName val="MDS Q3"/>
      <sheetName val="Int Exp &amp; Inc"/>
      <sheetName val="CorpExp Q3"/>
      <sheetName val="YTD Results"/>
      <sheetName val="YTD Stats"/>
      <sheetName val="MHRS YTD"/>
      <sheetName val="RITZ YTD"/>
      <sheetName val="REN YTD"/>
      <sheetName val="Int'l MHRS YTD"/>
      <sheetName val="Int'l CY &amp; Ren YTD"/>
      <sheetName val="CY YTD"/>
      <sheetName val="FFI YTD"/>
      <sheetName val="SHS YTD"/>
      <sheetName val="RI YTD"/>
      <sheetName val="TPS YTD"/>
      <sheetName val="CL &amp; Other Q3 YTD"/>
      <sheetName val="MVCI YTD"/>
      <sheetName val="SLS YTD"/>
      <sheetName val="MDS YTD"/>
      <sheetName val="Int Exp YTD"/>
      <sheetName val="CorpExp YTD"/>
      <sheetName val="MHRS Q2"/>
      <sheetName val="Ren Q2"/>
      <sheetName val="CY Q2"/>
      <sheetName val="RI Q2"/>
      <sheetName val="TPS Q2"/>
      <sheetName val="FFI Q2"/>
      <sheetName val="SHS Q2"/>
      <sheetName val="Int'l MHRS Q2"/>
      <sheetName val="Int'l CY &amp; Ren Q2"/>
      <sheetName val="Ritz Q2 "/>
      <sheetName val="MVCI Q2"/>
      <sheetName val="CL &amp; Other Q2"/>
      <sheetName val="MDS Q2"/>
      <sheetName val="SLS Q2"/>
      <sheetName val="Int Exp &amp; Inc "/>
      <sheetName val="CorpExp Q2"/>
      <sheetName val="CL &amp; Other Q2YTD"/>
      <sheetName val="Int Exp &amp; Inc YTD"/>
    </sheetNames>
    <sheetDataSet>
      <sheetData sheetId="0">
        <row r="1">
          <cell r="J1" t="str">
            <v>THIRD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F8A8D-4CFC-417D-857E-8A76F0F09636}">
  <sheetPr>
    <tabColor indexed="22"/>
    <pageSetUpPr fitToPage="1"/>
  </sheetPr>
  <dimension ref="A1:AM100"/>
  <sheetViews>
    <sheetView tabSelected="1" view="pageBreakPreview" topLeftCell="A47" zoomScale="85" zoomScaleNormal="60" zoomScaleSheetLayoutView="85" workbookViewId="0">
      <selection activeCell="A104" sqref="A104"/>
    </sheetView>
  </sheetViews>
  <sheetFormatPr defaultColWidth="9.140625" defaultRowHeight="18" x14ac:dyDescent="0.25"/>
  <cols>
    <col min="1" max="1" width="33.85546875" style="1" customWidth="1"/>
    <col min="2" max="2" width="12.5703125" style="1" customWidth="1"/>
    <col min="3" max="3" width="2.5703125" style="1" customWidth="1"/>
    <col min="4" max="4" width="12.5703125" style="1" customWidth="1"/>
    <col min="5" max="5" width="4.7109375" style="1" customWidth="1"/>
    <col min="6" max="6" width="12.5703125" style="1" customWidth="1"/>
    <col min="7" max="7" width="2.5703125" style="1" customWidth="1"/>
    <col min="8" max="8" width="12.5703125" style="1" customWidth="1"/>
    <col min="9" max="9" width="4.7109375" style="1" customWidth="1"/>
    <col min="10" max="10" width="12.5703125" style="1" customWidth="1"/>
    <col min="11" max="11" width="2.5703125" style="1" customWidth="1"/>
    <col min="12" max="12" width="12.5703125" style="1" customWidth="1"/>
    <col min="13" max="13" width="4.7109375" style="1" customWidth="1"/>
    <col min="14" max="14" width="12.5703125" style="1" customWidth="1"/>
    <col min="15" max="15" width="2.5703125" style="1" customWidth="1"/>
    <col min="16" max="16" width="12.5703125" style="1" customWidth="1"/>
    <col min="17" max="17" width="4.7109375" style="1" customWidth="1"/>
    <col min="18" max="18" width="12.5703125" style="1" customWidth="1"/>
    <col min="19" max="19" width="2.5703125" style="1" customWidth="1"/>
    <col min="20" max="20" width="12.5703125" style="1" customWidth="1"/>
    <col min="21" max="21" width="4.7109375" style="1" customWidth="1"/>
    <col min="22" max="22" width="12.5703125" style="1" customWidth="1"/>
    <col min="23" max="23" width="2.5703125" style="1" customWidth="1"/>
    <col min="24" max="24" width="12.5703125" style="1" customWidth="1"/>
    <col min="25" max="25" width="2.28515625" style="1" customWidth="1"/>
    <col min="26" max="26" width="8.140625" style="1" customWidth="1"/>
    <col min="27" max="27" width="2.85546875" style="1" customWidth="1"/>
    <col min="28" max="28" width="8.5703125" style="1" customWidth="1"/>
    <col min="29" max="29" width="2.5703125" style="1" customWidth="1"/>
    <col min="30" max="30" width="9.140625" style="1" customWidth="1"/>
    <col min="31" max="31" width="3" style="1" customWidth="1"/>
    <col min="32" max="33" width="9.140625" style="1" customWidth="1"/>
    <col min="34" max="34" width="2.7109375" style="1" customWidth="1"/>
    <col min="35" max="35" width="9.140625" style="1" customWidth="1"/>
    <col min="36" max="36" width="5.28515625" style="1" customWidth="1"/>
    <col min="37" max="37" width="9.140625" style="1" customWidth="1"/>
    <col min="38" max="38" width="2.7109375" style="1" customWidth="1"/>
    <col min="39" max="39" width="9.140625" style="1" customWidth="1"/>
    <col min="40" max="40" width="1.140625" style="1" customWidth="1"/>
    <col min="41" max="16384" width="9.140625" style="1"/>
  </cols>
  <sheetData>
    <row r="1" spans="1:25" ht="26.25" x14ac:dyDescent="0.4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1"/>
      <c r="O1" s="41"/>
      <c r="P1" s="41"/>
      <c r="R1" s="41"/>
      <c r="S1" s="41"/>
      <c r="T1" s="41"/>
    </row>
    <row r="2" spans="1:25" ht="16.5" customHeight="1" x14ac:dyDescent="0.25"/>
    <row r="3" spans="1:25" s="10" customFormat="1" ht="18.75" customHeight="1" x14ac:dyDescent="0.3">
      <c r="B3" s="72">
        <v>1980</v>
      </c>
      <c r="C3" s="72"/>
      <c r="D3" s="72"/>
      <c r="E3" s="13"/>
      <c r="F3" s="72">
        <v>1981</v>
      </c>
      <c r="G3" s="72"/>
      <c r="H3" s="72"/>
      <c r="I3" s="13"/>
      <c r="J3" s="72">
        <v>1982</v>
      </c>
      <c r="K3" s="72"/>
      <c r="L3" s="72"/>
      <c r="M3" s="13"/>
      <c r="N3" s="72">
        <v>1983</v>
      </c>
      <c r="O3" s="72"/>
      <c r="P3" s="72"/>
      <c r="Q3" s="13"/>
      <c r="R3" s="72">
        <v>1984</v>
      </c>
      <c r="S3" s="72"/>
      <c r="T3" s="72"/>
      <c r="U3" s="13"/>
      <c r="V3" s="72">
        <v>1985</v>
      </c>
      <c r="W3" s="72"/>
      <c r="X3" s="72"/>
    </row>
    <row r="4" spans="1:25" s="31" customFormat="1" ht="18" customHeight="1" x14ac:dyDescent="0.25">
      <c r="B4" s="33" t="s">
        <v>10</v>
      </c>
      <c r="C4" s="10"/>
      <c r="D4" s="33" t="s">
        <v>9</v>
      </c>
      <c r="E4" s="10"/>
      <c r="F4" s="33" t="s">
        <v>10</v>
      </c>
      <c r="G4" s="10"/>
      <c r="H4" s="33" t="s">
        <v>9</v>
      </c>
      <c r="I4" s="10"/>
      <c r="J4" s="33" t="s">
        <v>10</v>
      </c>
      <c r="K4" s="10"/>
      <c r="L4" s="33" t="s">
        <v>9</v>
      </c>
      <c r="M4" s="10"/>
      <c r="N4" s="33" t="s">
        <v>10</v>
      </c>
      <c r="O4" s="10"/>
      <c r="P4" s="33" t="s">
        <v>9</v>
      </c>
      <c r="Q4" s="10"/>
      <c r="R4" s="33" t="s">
        <v>10</v>
      </c>
      <c r="S4" s="10"/>
      <c r="T4" s="33" t="s">
        <v>9</v>
      </c>
      <c r="U4" s="10"/>
      <c r="V4" s="33" t="s">
        <v>10</v>
      </c>
      <c r="W4" s="10"/>
      <c r="X4" s="33" t="s">
        <v>9</v>
      </c>
    </row>
    <row r="5" spans="1:25" ht="16.5" customHeight="1" x14ac:dyDescent="0.25"/>
    <row r="6" spans="1:25" ht="16.5" customHeight="1" x14ac:dyDescent="0.25">
      <c r="A6" s="1" t="s">
        <v>8</v>
      </c>
      <c r="B6" s="4">
        <v>1</v>
      </c>
      <c r="C6" s="4"/>
      <c r="D6" s="4">
        <v>350</v>
      </c>
      <c r="F6" s="4">
        <v>3</v>
      </c>
      <c r="G6" s="4"/>
      <c r="H6" s="4">
        <v>945</v>
      </c>
      <c r="J6" s="4">
        <v>3</v>
      </c>
      <c r="K6" s="4"/>
      <c r="L6" s="4">
        <v>1192</v>
      </c>
      <c r="N6" s="30">
        <v>0</v>
      </c>
      <c r="O6" s="4"/>
      <c r="P6" s="29">
        <v>0</v>
      </c>
      <c r="R6" s="4">
        <v>3</v>
      </c>
      <c r="S6" s="4"/>
      <c r="T6" s="4">
        <v>717</v>
      </c>
      <c r="V6" s="30">
        <v>0</v>
      </c>
      <c r="W6" s="4"/>
      <c r="X6" s="29">
        <v>0</v>
      </c>
      <c r="Y6" s="4"/>
    </row>
    <row r="7" spans="1:25" ht="16.5" customHeight="1" x14ac:dyDescent="0.25">
      <c r="B7" s="4"/>
      <c r="C7" s="4"/>
      <c r="D7" s="4"/>
      <c r="F7" s="4"/>
      <c r="G7" s="4"/>
      <c r="H7" s="4"/>
      <c r="J7" s="4"/>
      <c r="K7" s="4"/>
      <c r="L7" s="4"/>
      <c r="N7" s="4"/>
      <c r="O7" s="4"/>
      <c r="P7" s="4"/>
      <c r="R7" s="4"/>
      <c r="S7" s="4"/>
      <c r="T7" s="4"/>
      <c r="V7" s="4"/>
      <c r="W7" s="4"/>
      <c r="X7" s="4"/>
      <c r="Y7" s="4"/>
    </row>
    <row r="8" spans="1:25" ht="16.5" customHeight="1" x14ac:dyDescent="0.25">
      <c r="A8" s="1" t="s">
        <v>7</v>
      </c>
      <c r="B8" s="26">
        <v>0</v>
      </c>
      <c r="C8" s="61"/>
      <c r="D8" s="25">
        <v>0</v>
      </c>
      <c r="E8" s="65"/>
      <c r="F8" s="26">
        <v>0</v>
      </c>
      <c r="G8" s="25"/>
      <c r="H8" s="25">
        <v>0</v>
      </c>
      <c r="I8" s="65"/>
      <c r="J8" s="26">
        <v>0</v>
      </c>
      <c r="K8" s="61"/>
      <c r="L8" s="25">
        <v>0</v>
      </c>
      <c r="M8" s="65"/>
      <c r="N8" s="61">
        <v>1</v>
      </c>
      <c r="O8" s="61"/>
      <c r="P8" s="61">
        <v>228</v>
      </c>
      <c r="Q8" s="65"/>
      <c r="R8" s="61">
        <v>1</v>
      </c>
      <c r="S8" s="61"/>
      <c r="T8" s="61">
        <v>170</v>
      </c>
      <c r="U8" s="65"/>
      <c r="V8" s="26">
        <v>0</v>
      </c>
      <c r="W8" s="61"/>
      <c r="X8" s="25">
        <v>0</v>
      </c>
      <c r="Y8" s="4"/>
    </row>
    <row r="9" spans="1:25" ht="16.5" customHeight="1" x14ac:dyDescent="0.25">
      <c r="B9" s="26"/>
      <c r="C9" s="4"/>
      <c r="D9" s="25"/>
      <c r="F9" s="26"/>
      <c r="G9" s="29"/>
      <c r="H9" s="25"/>
      <c r="J9" s="26"/>
      <c r="K9" s="4"/>
      <c r="L9" s="25"/>
      <c r="N9" s="61"/>
      <c r="O9" s="4"/>
      <c r="P9" s="61"/>
      <c r="R9" s="61"/>
      <c r="S9" s="4"/>
      <c r="T9" s="61"/>
      <c r="V9" s="26"/>
      <c r="W9" s="4"/>
      <c r="X9" s="25"/>
      <c r="Y9" s="4"/>
    </row>
    <row r="10" spans="1:25" ht="18" customHeight="1" thickBot="1" x14ac:dyDescent="0.3">
      <c r="A10" s="6" t="s">
        <v>0</v>
      </c>
      <c r="B10" s="20">
        <v>1</v>
      </c>
      <c r="C10" s="4"/>
      <c r="D10" s="20">
        <v>350</v>
      </c>
      <c r="F10" s="20">
        <v>3</v>
      </c>
      <c r="G10" s="4"/>
      <c r="H10" s="20">
        <v>945</v>
      </c>
      <c r="J10" s="20">
        <v>3</v>
      </c>
      <c r="K10" s="4"/>
      <c r="L10" s="20">
        <v>1192</v>
      </c>
      <c r="N10" s="20">
        <v>1</v>
      </c>
      <c r="O10" s="4"/>
      <c r="P10" s="20">
        <v>228</v>
      </c>
      <c r="R10" s="20">
        <v>4</v>
      </c>
      <c r="S10" s="4"/>
      <c r="T10" s="20">
        <v>887</v>
      </c>
      <c r="V10" s="20">
        <v>0</v>
      </c>
      <c r="W10" s="4"/>
      <c r="X10" s="20">
        <v>0</v>
      </c>
      <c r="Y10" s="4"/>
    </row>
    <row r="11" spans="1:25" ht="18" customHeight="1" thickTop="1" x14ac:dyDescent="0.25">
      <c r="A11" s="6"/>
      <c r="B11" s="61"/>
      <c r="C11" s="4"/>
      <c r="D11" s="61"/>
      <c r="F11" s="61"/>
      <c r="G11" s="4"/>
      <c r="H11" s="61"/>
      <c r="J11" s="61"/>
      <c r="K11" s="4"/>
      <c r="L11" s="61"/>
      <c r="N11" s="61"/>
      <c r="O11" s="4"/>
      <c r="P11" s="61"/>
      <c r="R11" s="61"/>
      <c r="S11" s="4"/>
      <c r="T11" s="61"/>
      <c r="V11" s="61"/>
      <c r="W11" s="4"/>
      <c r="X11" s="61"/>
      <c r="Y11" s="4"/>
    </row>
    <row r="12" spans="1:25" ht="16.5" customHeight="1" x14ac:dyDescent="0.25">
      <c r="B12" s="4"/>
      <c r="C12" s="4"/>
      <c r="D12" s="4"/>
      <c r="F12" s="4"/>
      <c r="G12" s="4"/>
      <c r="H12" s="4"/>
      <c r="J12" s="4"/>
      <c r="K12" s="4"/>
      <c r="L12" s="4"/>
      <c r="N12" s="4"/>
      <c r="O12" s="4"/>
      <c r="P12" s="4"/>
      <c r="R12" s="4"/>
      <c r="S12" s="4"/>
      <c r="T12" s="4"/>
    </row>
    <row r="13" spans="1:25" s="13" customFormat="1" ht="18.75" customHeight="1" x14ac:dyDescent="0.3">
      <c r="B13" s="72">
        <v>1986</v>
      </c>
      <c r="C13" s="72"/>
      <c r="D13" s="72"/>
      <c r="F13" s="15">
        <v>1987</v>
      </c>
      <c r="G13" s="15"/>
      <c r="H13" s="15"/>
      <c r="J13" s="72">
        <v>1988</v>
      </c>
      <c r="K13" s="72"/>
      <c r="L13" s="72"/>
      <c r="N13" s="72">
        <v>1989</v>
      </c>
      <c r="O13" s="72"/>
      <c r="P13" s="72"/>
      <c r="R13" s="72">
        <v>1990</v>
      </c>
      <c r="S13" s="72"/>
      <c r="T13" s="72"/>
      <c r="V13" s="72">
        <v>1991</v>
      </c>
      <c r="W13" s="72"/>
      <c r="X13" s="72"/>
    </row>
    <row r="14" spans="1:25" s="31" customFormat="1" ht="18" customHeight="1" x14ac:dyDescent="0.25">
      <c r="B14" s="33" t="s">
        <v>10</v>
      </c>
      <c r="C14" s="10"/>
      <c r="D14" s="33" t="s">
        <v>9</v>
      </c>
      <c r="E14" s="10"/>
      <c r="F14" s="33" t="s">
        <v>10</v>
      </c>
      <c r="G14" s="10"/>
      <c r="H14" s="33" t="s">
        <v>9</v>
      </c>
      <c r="I14" s="10"/>
      <c r="J14" s="33" t="s">
        <v>10</v>
      </c>
      <c r="K14" s="10"/>
      <c r="L14" s="33" t="s">
        <v>9</v>
      </c>
      <c r="M14" s="10"/>
      <c r="N14" s="33" t="s">
        <v>10</v>
      </c>
      <c r="O14" s="10"/>
      <c r="P14" s="33" t="s">
        <v>9</v>
      </c>
      <c r="Q14" s="10"/>
      <c r="R14" s="33" t="s">
        <v>10</v>
      </c>
      <c r="S14" s="10"/>
      <c r="T14" s="33" t="s">
        <v>9</v>
      </c>
      <c r="U14" s="10"/>
      <c r="V14" s="33" t="s">
        <v>10</v>
      </c>
      <c r="W14" s="10"/>
      <c r="X14" s="33" t="s">
        <v>9</v>
      </c>
    </row>
    <row r="15" spans="1:25" ht="16.5" customHeight="1" x14ac:dyDescent="0.25"/>
    <row r="16" spans="1:25" ht="16.5" customHeight="1" x14ac:dyDescent="0.25">
      <c r="A16" s="1" t="s">
        <v>8</v>
      </c>
      <c r="B16" s="4">
        <v>3</v>
      </c>
      <c r="C16" s="4"/>
      <c r="D16" s="4">
        <v>1332</v>
      </c>
      <c r="F16" s="4">
        <v>2</v>
      </c>
      <c r="G16" s="4"/>
      <c r="H16" s="4">
        <v>1775</v>
      </c>
      <c r="J16" s="4">
        <v>4</v>
      </c>
      <c r="K16" s="4"/>
      <c r="L16" s="4">
        <v>1354</v>
      </c>
      <c r="N16" s="4">
        <v>1</v>
      </c>
      <c r="O16" s="4"/>
      <c r="P16" s="4">
        <v>237</v>
      </c>
      <c r="R16" s="4">
        <v>3</v>
      </c>
      <c r="S16" s="4"/>
      <c r="T16" s="4">
        <v>1172</v>
      </c>
      <c r="V16" s="4">
        <v>3</v>
      </c>
      <c r="W16" s="4"/>
      <c r="X16" s="4">
        <v>1114</v>
      </c>
    </row>
    <row r="17" spans="1:39" ht="16.5" customHeight="1" x14ac:dyDescent="0.25">
      <c r="B17" s="4"/>
      <c r="C17" s="4"/>
      <c r="D17" s="4"/>
      <c r="F17" s="4"/>
      <c r="G17" s="4"/>
      <c r="H17" s="4"/>
      <c r="J17" s="4"/>
      <c r="K17" s="4"/>
      <c r="L17" s="4"/>
      <c r="N17" s="4"/>
      <c r="O17" s="4"/>
      <c r="P17" s="4"/>
      <c r="R17" s="4"/>
      <c r="S17" s="4"/>
      <c r="T17" s="4"/>
      <c r="V17" s="4"/>
      <c r="W17" s="4"/>
      <c r="X17" s="4"/>
    </row>
    <row r="18" spans="1:39" ht="16.5" customHeight="1" x14ac:dyDescent="0.25">
      <c r="A18" s="1" t="s">
        <v>7</v>
      </c>
      <c r="B18" s="4">
        <v>1</v>
      </c>
      <c r="C18" s="4"/>
      <c r="D18" s="4">
        <v>395</v>
      </c>
      <c r="F18" s="30">
        <v>0</v>
      </c>
      <c r="G18" s="4"/>
      <c r="H18" s="29">
        <v>0</v>
      </c>
      <c r="J18" s="30">
        <v>0</v>
      </c>
      <c r="K18" s="4"/>
      <c r="L18" s="29">
        <v>0</v>
      </c>
      <c r="N18" s="4">
        <v>1</v>
      </c>
      <c r="O18" s="4"/>
      <c r="P18" s="4">
        <v>230</v>
      </c>
      <c r="R18" s="30">
        <v>0</v>
      </c>
      <c r="S18" s="4"/>
      <c r="T18" s="29">
        <v>0</v>
      </c>
      <c r="V18" s="30">
        <v>0</v>
      </c>
      <c r="W18" s="4"/>
      <c r="X18" s="29">
        <v>0</v>
      </c>
    </row>
    <row r="19" spans="1:39" ht="16.5" customHeight="1" x14ac:dyDescent="0.25">
      <c r="B19" s="4"/>
      <c r="C19" s="4"/>
      <c r="D19" s="4"/>
      <c r="F19" s="29"/>
      <c r="G19" s="4"/>
      <c r="H19" s="4"/>
      <c r="J19" s="4"/>
      <c r="K19" s="4"/>
      <c r="L19" s="4"/>
      <c r="N19" s="4"/>
      <c r="O19" s="4"/>
      <c r="P19" s="4"/>
      <c r="R19" s="4"/>
      <c r="S19" s="4"/>
      <c r="T19" s="4"/>
      <c r="V19" s="4"/>
      <c r="W19" s="4"/>
      <c r="X19" s="4"/>
      <c r="Z19" s="4"/>
      <c r="AA19" s="4"/>
      <c r="AB19" s="4"/>
    </row>
    <row r="20" spans="1:39" ht="16.5" customHeight="1" x14ac:dyDescent="0.25">
      <c r="A20" s="1" t="s">
        <v>4</v>
      </c>
      <c r="B20" s="30">
        <v>0</v>
      </c>
      <c r="C20" s="4"/>
      <c r="D20" s="29">
        <v>0</v>
      </c>
      <c r="F20" s="30">
        <v>0</v>
      </c>
      <c r="G20" s="4"/>
      <c r="H20" s="29">
        <v>0</v>
      </c>
      <c r="J20" s="4">
        <v>1</v>
      </c>
      <c r="K20" s="4"/>
      <c r="L20" s="4">
        <v>121</v>
      </c>
      <c r="N20" s="4">
        <v>1</v>
      </c>
      <c r="O20" s="4"/>
      <c r="P20" s="4">
        <v>182</v>
      </c>
      <c r="R20" s="4">
        <v>4</v>
      </c>
      <c r="S20" s="4"/>
      <c r="T20" s="4">
        <v>484</v>
      </c>
      <c r="V20" s="4">
        <v>4</v>
      </c>
      <c r="W20" s="4"/>
      <c r="X20" s="4">
        <v>883</v>
      </c>
    </row>
    <row r="21" spans="1:39" ht="16.5" customHeight="1" x14ac:dyDescent="0.25">
      <c r="B21" s="30"/>
      <c r="C21" s="4"/>
      <c r="D21" s="4"/>
      <c r="F21" s="4"/>
      <c r="G21" s="4"/>
      <c r="H21" s="4"/>
      <c r="J21" s="4"/>
      <c r="K21" s="4"/>
      <c r="L21" s="4"/>
      <c r="N21" s="4"/>
      <c r="O21" s="4"/>
      <c r="P21" s="4"/>
      <c r="R21" s="4"/>
      <c r="S21" s="4"/>
      <c r="T21" s="4"/>
      <c r="V21" s="4"/>
      <c r="W21" s="4"/>
      <c r="X21" s="4"/>
    </row>
    <row r="22" spans="1:39" ht="16.5" customHeight="1" x14ac:dyDescent="0.25">
      <c r="A22" s="1" t="s">
        <v>17</v>
      </c>
      <c r="B22" s="30">
        <v>0</v>
      </c>
      <c r="C22" s="4"/>
      <c r="D22" s="29">
        <v>0</v>
      </c>
      <c r="F22" s="4">
        <v>1</v>
      </c>
      <c r="G22" s="4"/>
      <c r="H22" s="4">
        <v>78</v>
      </c>
      <c r="J22" s="30">
        <v>0</v>
      </c>
      <c r="K22" s="4"/>
      <c r="L22" s="29">
        <v>0</v>
      </c>
      <c r="N22" s="4">
        <v>1</v>
      </c>
      <c r="O22" s="4"/>
      <c r="P22" s="4">
        <v>165</v>
      </c>
      <c r="R22" s="30">
        <v>0</v>
      </c>
      <c r="S22" s="4"/>
      <c r="T22" s="29">
        <v>0</v>
      </c>
      <c r="V22" s="4">
        <v>4</v>
      </c>
      <c r="W22" s="4"/>
      <c r="X22" s="4">
        <v>1176</v>
      </c>
    </row>
    <row r="23" spans="1:39" ht="16.5" customHeight="1" x14ac:dyDescent="0.25">
      <c r="B23" s="30"/>
      <c r="C23" s="4"/>
      <c r="D23" s="4"/>
      <c r="F23" s="4"/>
      <c r="G23" s="4"/>
      <c r="H23" s="4"/>
      <c r="J23" s="4"/>
      <c r="K23" s="4"/>
      <c r="L23" s="4"/>
      <c r="N23" s="4"/>
      <c r="O23" s="4"/>
      <c r="P23" s="4"/>
      <c r="R23" s="4"/>
      <c r="S23" s="4"/>
      <c r="T23" s="4"/>
      <c r="V23" s="4"/>
      <c r="W23" s="4"/>
      <c r="X23" s="4"/>
      <c r="Z23" s="4"/>
      <c r="AA23" s="4"/>
      <c r="AB23" s="4"/>
    </row>
    <row r="24" spans="1:39" ht="16.5" customHeight="1" x14ac:dyDescent="0.25">
      <c r="A24" s="1" t="s">
        <v>2</v>
      </c>
      <c r="B24" s="26">
        <v>0</v>
      </c>
      <c r="C24" s="61"/>
      <c r="D24" s="25">
        <v>0</v>
      </c>
      <c r="E24" s="65"/>
      <c r="F24" s="26">
        <v>0</v>
      </c>
      <c r="G24" s="61"/>
      <c r="H24" s="25">
        <v>0</v>
      </c>
      <c r="I24" s="65"/>
      <c r="J24" s="26">
        <v>0</v>
      </c>
      <c r="K24" s="61"/>
      <c r="L24" s="25">
        <v>0</v>
      </c>
      <c r="M24" s="65"/>
      <c r="N24" s="61">
        <v>1</v>
      </c>
      <c r="O24" s="61"/>
      <c r="P24" s="61">
        <v>126</v>
      </c>
      <c r="Q24" s="65"/>
      <c r="R24" s="61">
        <v>1</v>
      </c>
      <c r="S24" s="61"/>
      <c r="T24" s="61">
        <v>126</v>
      </c>
      <c r="U24" s="65"/>
      <c r="V24" s="61">
        <v>1</v>
      </c>
      <c r="W24" s="61"/>
      <c r="X24" s="61">
        <v>131</v>
      </c>
    </row>
    <row r="25" spans="1:39" ht="16.5" customHeight="1" x14ac:dyDescent="0.25">
      <c r="B25" s="26"/>
      <c r="C25" s="4"/>
      <c r="D25" s="25"/>
      <c r="F25" s="26"/>
      <c r="G25" s="4"/>
      <c r="H25" s="25"/>
      <c r="J25" s="26"/>
      <c r="K25" s="4"/>
      <c r="L25" s="25"/>
      <c r="N25" s="61"/>
      <c r="O25" s="4"/>
      <c r="P25" s="61"/>
      <c r="R25" s="61"/>
      <c r="S25" s="4"/>
      <c r="T25" s="61"/>
      <c r="V25" s="61"/>
      <c r="W25" s="4"/>
      <c r="X25" s="61"/>
    </row>
    <row r="26" spans="1:39" ht="18" customHeight="1" thickBot="1" x14ac:dyDescent="0.3">
      <c r="A26" s="6" t="s">
        <v>0</v>
      </c>
      <c r="B26" s="20">
        <v>4</v>
      </c>
      <c r="C26" s="4"/>
      <c r="D26" s="20">
        <v>1727</v>
      </c>
      <c r="F26" s="20">
        <v>3</v>
      </c>
      <c r="G26" s="4"/>
      <c r="H26" s="20">
        <v>1853</v>
      </c>
      <c r="J26" s="20">
        <v>5</v>
      </c>
      <c r="K26" s="4"/>
      <c r="L26" s="20">
        <v>1475</v>
      </c>
      <c r="N26" s="20">
        <v>5</v>
      </c>
      <c r="O26" s="4"/>
      <c r="P26" s="20">
        <v>940</v>
      </c>
      <c r="R26" s="20">
        <v>8</v>
      </c>
      <c r="S26" s="4"/>
      <c r="T26" s="20">
        <v>1782</v>
      </c>
      <c r="V26" s="20">
        <v>12</v>
      </c>
      <c r="W26" s="4"/>
      <c r="X26" s="20">
        <v>3304</v>
      </c>
    </row>
    <row r="27" spans="1:39" ht="18" customHeight="1" thickTop="1" x14ac:dyDescent="0.25">
      <c r="A27" s="6"/>
      <c r="B27" s="61"/>
      <c r="C27" s="4"/>
      <c r="D27" s="61"/>
      <c r="F27" s="61"/>
      <c r="G27" s="4"/>
      <c r="H27" s="61"/>
      <c r="J27" s="61"/>
      <c r="K27" s="4"/>
      <c r="L27" s="61"/>
      <c r="N27" s="61"/>
      <c r="O27" s="4"/>
      <c r="P27" s="61"/>
      <c r="R27" s="61"/>
      <c r="S27" s="4"/>
      <c r="T27" s="61"/>
      <c r="V27" s="61"/>
      <c r="W27" s="4"/>
      <c r="X27" s="61"/>
    </row>
    <row r="28" spans="1:39" ht="16.5" customHeight="1" x14ac:dyDescent="0.25">
      <c r="A28" s="6"/>
    </row>
    <row r="29" spans="1:39" s="13" customFormat="1" ht="18.75" customHeight="1" x14ac:dyDescent="0.3">
      <c r="B29" s="72">
        <v>1992</v>
      </c>
      <c r="C29" s="72"/>
      <c r="D29" s="72"/>
      <c r="F29" s="72">
        <v>1993</v>
      </c>
      <c r="G29" s="72"/>
      <c r="H29" s="72"/>
      <c r="J29" s="72">
        <v>1994</v>
      </c>
      <c r="K29" s="72"/>
      <c r="L29" s="72"/>
      <c r="N29" s="72">
        <v>1995</v>
      </c>
      <c r="O29" s="72"/>
      <c r="P29" s="72"/>
      <c r="R29" s="72">
        <v>1996</v>
      </c>
      <c r="S29" s="72"/>
      <c r="T29" s="72"/>
      <c r="V29" s="72">
        <v>1997</v>
      </c>
      <c r="W29" s="72"/>
      <c r="X29" s="72"/>
      <c r="AG29" s="40"/>
      <c r="AH29" s="40"/>
      <c r="AI29" s="40"/>
      <c r="AJ29" s="40"/>
      <c r="AK29" s="40"/>
      <c r="AL29" s="40"/>
      <c r="AM29" s="40"/>
    </row>
    <row r="30" spans="1:39" s="31" customFormat="1" ht="18" customHeight="1" x14ac:dyDescent="0.25">
      <c r="B30" s="33" t="s">
        <v>10</v>
      </c>
      <c r="C30" s="10"/>
      <c r="D30" s="33" t="s">
        <v>9</v>
      </c>
      <c r="E30" s="10"/>
      <c r="F30" s="33" t="s">
        <v>10</v>
      </c>
      <c r="G30" s="10"/>
      <c r="H30" s="33" t="s">
        <v>9</v>
      </c>
      <c r="I30" s="10"/>
      <c r="J30" s="33" t="s">
        <v>10</v>
      </c>
      <c r="K30" s="10"/>
      <c r="L30" s="33" t="s">
        <v>9</v>
      </c>
      <c r="M30" s="10"/>
      <c r="N30" s="33" t="s">
        <v>10</v>
      </c>
      <c r="O30" s="10"/>
      <c r="P30" s="33" t="s">
        <v>9</v>
      </c>
      <c r="Q30" s="10"/>
      <c r="R30" s="33" t="s">
        <v>10</v>
      </c>
      <c r="S30" s="10"/>
      <c r="T30" s="33" t="s">
        <v>9</v>
      </c>
      <c r="U30" s="10"/>
      <c r="V30" s="33" t="s">
        <v>10</v>
      </c>
      <c r="W30" s="10"/>
      <c r="X30" s="33" t="s">
        <v>9</v>
      </c>
      <c r="AG30" s="1"/>
      <c r="AH30" s="1"/>
      <c r="AI30" s="1"/>
      <c r="AJ30" s="1"/>
      <c r="AK30" s="1"/>
      <c r="AL30" s="1"/>
      <c r="AM30" s="1"/>
    </row>
    <row r="31" spans="1:39" ht="16.5" customHeight="1" x14ac:dyDescent="0.25"/>
    <row r="32" spans="1:39" ht="16.5" customHeight="1" x14ac:dyDescent="0.25">
      <c r="A32" s="1" t="s">
        <v>8</v>
      </c>
      <c r="B32" s="4">
        <v>4</v>
      </c>
      <c r="C32" s="4"/>
      <c r="D32" s="4">
        <v>1071</v>
      </c>
      <c r="F32" s="4">
        <v>4</v>
      </c>
      <c r="G32" s="4"/>
      <c r="H32" s="4">
        <v>1233</v>
      </c>
      <c r="J32" s="4">
        <v>13</v>
      </c>
      <c r="K32" s="4"/>
      <c r="L32" s="4">
        <v>4135</v>
      </c>
      <c r="N32" s="4">
        <v>9</v>
      </c>
      <c r="O32" s="4"/>
      <c r="P32" s="4">
        <v>3003</v>
      </c>
      <c r="R32" s="4">
        <v>4</v>
      </c>
      <c r="S32" s="4"/>
      <c r="T32" s="4">
        <v>1288</v>
      </c>
      <c r="V32" s="4">
        <v>6</v>
      </c>
      <c r="W32" s="4"/>
      <c r="X32" s="4">
        <v>1665</v>
      </c>
    </row>
    <row r="33" spans="1:30" ht="16.5" customHeight="1" x14ac:dyDescent="0.25">
      <c r="B33" s="4"/>
      <c r="C33" s="4"/>
      <c r="D33" s="4"/>
      <c r="F33" s="4"/>
      <c r="G33" s="4"/>
      <c r="H33" s="4"/>
      <c r="J33" s="4"/>
      <c r="K33" s="4"/>
      <c r="L33" s="4"/>
      <c r="N33" s="4"/>
      <c r="O33" s="4"/>
      <c r="P33" s="4"/>
      <c r="R33" s="4"/>
      <c r="S33" s="4"/>
      <c r="T33" s="4"/>
      <c r="V33" s="4"/>
      <c r="W33" s="4"/>
      <c r="X33" s="4"/>
    </row>
    <row r="34" spans="1:30" ht="16.5" customHeight="1" x14ac:dyDescent="0.25">
      <c r="A34" s="1" t="s">
        <v>7</v>
      </c>
      <c r="B34" s="4">
        <v>16</v>
      </c>
      <c r="C34" s="4"/>
      <c r="D34" s="4">
        <v>4008</v>
      </c>
      <c r="F34" s="4">
        <v>4</v>
      </c>
      <c r="G34" s="4"/>
      <c r="H34" s="4">
        <v>1287</v>
      </c>
      <c r="J34" s="4">
        <v>2</v>
      </c>
      <c r="K34" s="4"/>
      <c r="L34" s="4">
        <v>732</v>
      </c>
      <c r="N34" s="4">
        <v>3</v>
      </c>
      <c r="O34" s="4"/>
      <c r="P34" s="4">
        <v>1767</v>
      </c>
      <c r="R34" s="4">
        <v>13</v>
      </c>
      <c r="S34" s="4"/>
      <c r="T34" s="4">
        <v>2399</v>
      </c>
      <c r="V34" s="4">
        <v>1</v>
      </c>
      <c r="W34" s="4"/>
      <c r="X34" s="4">
        <v>305</v>
      </c>
    </row>
    <row r="35" spans="1:30" ht="16.5" customHeight="1" x14ac:dyDescent="0.25">
      <c r="B35" s="4"/>
      <c r="C35" s="4"/>
      <c r="D35" s="4"/>
      <c r="J35" s="4"/>
      <c r="K35" s="4"/>
      <c r="L35" s="4"/>
      <c r="N35" s="4"/>
      <c r="O35" s="4"/>
      <c r="P35" s="4"/>
      <c r="R35" s="4"/>
      <c r="S35" s="4"/>
      <c r="T35" s="4"/>
      <c r="V35" s="4"/>
      <c r="W35" s="4"/>
      <c r="X35" s="4"/>
    </row>
    <row r="36" spans="1:30" ht="16.5" customHeight="1" x14ac:dyDescent="0.25">
      <c r="A36" s="1" t="s">
        <v>18</v>
      </c>
      <c r="B36" s="39"/>
      <c r="C36" s="39"/>
      <c r="D36" s="39"/>
      <c r="F36" s="38">
        <v>0</v>
      </c>
      <c r="G36" s="38"/>
      <c r="H36" s="38">
        <v>0</v>
      </c>
      <c r="J36" s="37">
        <v>0</v>
      </c>
      <c r="K36" s="37"/>
      <c r="L36" s="37">
        <v>0</v>
      </c>
      <c r="N36" s="30">
        <v>0</v>
      </c>
      <c r="O36" s="4"/>
      <c r="P36" s="29">
        <v>0</v>
      </c>
      <c r="R36" s="4">
        <v>1</v>
      </c>
      <c r="S36" s="4"/>
      <c r="T36" s="4">
        <v>148</v>
      </c>
      <c r="V36" s="30">
        <v>0</v>
      </c>
      <c r="W36" s="4"/>
      <c r="X36" s="29">
        <v>0</v>
      </c>
    </row>
    <row r="37" spans="1:30" ht="16.5" customHeight="1" x14ac:dyDescent="0.25">
      <c r="J37" s="36"/>
      <c r="K37" s="36"/>
      <c r="L37" s="36"/>
      <c r="N37" s="4"/>
      <c r="O37" s="4"/>
      <c r="P37" s="4"/>
      <c r="R37" s="4"/>
      <c r="S37" s="4"/>
      <c r="T37" s="4"/>
      <c r="V37" s="4"/>
      <c r="W37" s="4"/>
      <c r="X37" s="4"/>
    </row>
    <row r="38" spans="1:30" ht="16.5" customHeight="1" x14ac:dyDescent="0.25">
      <c r="A38" s="1" t="s">
        <v>4</v>
      </c>
      <c r="B38" s="4">
        <v>7</v>
      </c>
      <c r="C38" s="4"/>
      <c r="D38" s="4">
        <v>848</v>
      </c>
      <c r="F38" s="4">
        <v>8</v>
      </c>
      <c r="G38" s="4"/>
      <c r="H38" s="4">
        <v>1203</v>
      </c>
      <c r="J38" s="4">
        <v>8</v>
      </c>
      <c r="K38" s="4"/>
      <c r="L38" s="4">
        <v>1183</v>
      </c>
      <c r="N38" s="4">
        <v>7</v>
      </c>
      <c r="O38" s="4"/>
      <c r="P38" s="4">
        <v>1256</v>
      </c>
      <c r="R38" s="4">
        <v>11</v>
      </c>
      <c r="S38" s="4"/>
      <c r="T38" s="4">
        <v>1217</v>
      </c>
      <c r="V38" s="4">
        <v>4</v>
      </c>
      <c r="W38" s="4"/>
      <c r="X38" s="4">
        <v>685</v>
      </c>
    </row>
    <row r="39" spans="1:30" ht="16.5" customHeight="1" x14ac:dyDescent="0.25">
      <c r="B39" s="4"/>
      <c r="C39" s="4"/>
      <c r="D39" s="4"/>
      <c r="F39" s="4"/>
      <c r="G39" s="4"/>
      <c r="H39" s="4"/>
      <c r="J39" s="4"/>
      <c r="K39" s="4"/>
      <c r="L39" s="4"/>
      <c r="N39" s="4"/>
      <c r="O39" s="4"/>
      <c r="P39" s="4"/>
      <c r="R39" s="4"/>
      <c r="S39" s="4"/>
      <c r="T39" s="4"/>
      <c r="V39" s="4"/>
      <c r="W39" s="4"/>
      <c r="X39" s="4"/>
    </row>
    <row r="40" spans="1:30" ht="16.5" customHeight="1" x14ac:dyDescent="0.25">
      <c r="A40" s="1" t="s">
        <v>17</v>
      </c>
      <c r="B40" s="4"/>
      <c r="C40" s="4"/>
      <c r="D40" s="4"/>
      <c r="F40" s="4">
        <v>1</v>
      </c>
      <c r="G40" s="4"/>
      <c r="H40" s="4">
        <v>78</v>
      </c>
      <c r="J40" s="4">
        <v>1</v>
      </c>
      <c r="K40" s="4"/>
      <c r="L40" s="4">
        <v>92</v>
      </c>
      <c r="N40" s="30">
        <v>0</v>
      </c>
      <c r="O40" s="4"/>
      <c r="P40" s="29">
        <v>0</v>
      </c>
      <c r="R40" s="4">
        <v>3</v>
      </c>
      <c r="S40" s="4"/>
      <c r="T40" s="4">
        <v>320</v>
      </c>
      <c r="V40" s="4">
        <v>3</v>
      </c>
      <c r="W40" s="4"/>
      <c r="X40" s="4">
        <v>530</v>
      </c>
    </row>
    <row r="41" spans="1:30" ht="16.5" customHeight="1" x14ac:dyDescent="0.25">
      <c r="J41" s="4"/>
      <c r="K41" s="4"/>
      <c r="L41" s="4"/>
      <c r="N41" s="4"/>
      <c r="O41" s="4"/>
      <c r="P41" s="4"/>
      <c r="R41" s="4"/>
      <c r="S41" s="4"/>
      <c r="T41" s="4"/>
      <c r="V41" s="4"/>
      <c r="W41" s="4"/>
      <c r="X41" s="4"/>
    </row>
    <row r="42" spans="1:30" ht="16.5" customHeight="1" x14ac:dyDescent="0.25">
      <c r="A42" s="1" t="s">
        <v>2</v>
      </c>
      <c r="B42" s="61">
        <v>4</v>
      </c>
      <c r="C42" s="61"/>
      <c r="D42" s="61">
        <v>512</v>
      </c>
      <c r="E42" s="65"/>
      <c r="F42" s="61">
        <v>1</v>
      </c>
      <c r="G42" s="61"/>
      <c r="H42" s="61">
        <v>169</v>
      </c>
      <c r="I42" s="65"/>
      <c r="J42" s="61">
        <v>11</v>
      </c>
      <c r="K42" s="61"/>
      <c r="L42" s="61">
        <v>1201</v>
      </c>
      <c r="M42" s="65"/>
      <c r="N42" s="61">
        <v>5</v>
      </c>
      <c r="O42" s="61"/>
      <c r="P42" s="61">
        <v>684</v>
      </c>
      <c r="Q42" s="65"/>
      <c r="R42" s="61">
        <v>5</v>
      </c>
      <c r="S42" s="61"/>
      <c r="T42" s="61">
        <v>1289</v>
      </c>
      <c r="U42" s="65"/>
      <c r="V42" s="61">
        <v>4</v>
      </c>
      <c r="W42" s="61"/>
      <c r="X42" s="61">
        <v>452</v>
      </c>
    </row>
    <row r="43" spans="1:30" ht="16.5" customHeight="1" x14ac:dyDescent="0.25">
      <c r="B43" s="4"/>
      <c r="C43" s="4"/>
      <c r="D43" s="4"/>
      <c r="F43" s="4"/>
      <c r="G43" s="4"/>
      <c r="H43" s="4"/>
      <c r="J43" s="4"/>
      <c r="K43" s="4"/>
      <c r="L43" s="4"/>
      <c r="N43" s="4"/>
      <c r="O43" s="4"/>
      <c r="P43" s="4"/>
      <c r="R43" s="4"/>
      <c r="S43" s="4"/>
      <c r="T43" s="4"/>
      <c r="V43" s="4"/>
      <c r="W43" s="4"/>
      <c r="X43" s="4"/>
    </row>
    <row r="44" spans="1:30" ht="18" customHeight="1" thickBot="1" x14ac:dyDescent="0.3">
      <c r="A44" s="6" t="s">
        <v>0</v>
      </c>
      <c r="B44" s="20">
        <v>31</v>
      </c>
      <c r="C44" s="4"/>
      <c r="D44" s="20">
        <v>6439</v>
      </c>
      <c r="F44" s="20">
        <v>18</v>
      </c>
      <c r="G44" s="4"/>
      <c r="H44" s="20">
        <v>3970</v>
      </c>
      <c r="J44" s="20">
        <v>35</v>
      </c>
      <c r="K44" s="4"/>
      <c r="L44" s="20">
        <v>7343</v>
      </c>
      <c r="N44" s="20">
        <v>24</v>
      </c>
      <c r="O44" s="4"/>
      <c r="P44" s="20">
        <v>6710</v>
      </c>
      <c r="R44" s="20">
        <v>37</v>
      </c>
      <c r="S44" s="4"/>
      <c r="T44" s="20">
        <v>6661</v>
      </c>
      <c r="V44" s="20">
        <v>18</v>
      </c>
      <c r="W44" s="4"/>
      <c r="X44" s="20">
        <v>3637</v>
      </c>
    </row>
    <row r="45" spans="1:30" ht="16.5" customHeight="1" thickTop="1" x14ac:dyDescent="0.25">
      <c r="A45" s="6"/>
      <c r="B45" s="4"/>
      <c r="C45" s="4"/>
      <c r="D45" s="4"/>
      <c r="F45" s="4"/>
      <c r="G45" s="4"/>
      <c r="H45" s="4"/>
      <c r="J45" s="4"/>
      <c r="K45" s="4"/>
      <c r="L45" s="4"/>
      <c r="N45" s="4"/>
      <c r="O45" s="4"/>
      <c r="P45" s="4"/>
      <c r="R45" s="4"/>
      <c r="S45" s="4"/>
      <c r="T45" s="4"/>
    </row>
    <row r="46" spans="1:30" ht="16.5" customHeight="1" x14ac:dyDescent="0.25">
      <c r="B46" s="10"/>
      <c r="C46" s="10"/>
      <c r="D46" s="10"/>
      <c r="E46" s="4"/>
      <c r="F46" s="10"/>
      <c r="G46" s="10"/>
      <c r="H46" s="10"/>
      <c r="I46" s="4"/>
      <c r="J46" s="10"/>
      <c r="K46" s="10"/>
      <c r="L46" s="10"/>
      <c r="M46" s="4"/>
      <c r="N46" s="17"/>
      <c r="O46" s="17"/>
      <c r="P46" s="17"/>
      <c r="Q46" s="4"/>
      <c r="U46" s="4"/>
      <c r="V46" s="16"/>
      <c r="W46" s="16"/>
      <c r="X46" s="16"/>
      <c r="Y46" s="2"/>
      <c r="Z46" s="73"/>
      <c r="AA46" s="73"/>
      <c r="AB46" s="73"/>
      <c r="AC46" s="2"/>
      <c r="AD46" s="2"/>
    </row>
    <row r="47" spans="1:30" s="13" customFormat="1" ht="16.5" customHeight="1" x14ac:dyDescent="0.3">
      <c r="B47" s="72">
        <v>1998</v>
      </c>
      <c r="C47" s="72"/>
      <c r="D47" s="72"/>
      <c r="E47" s="11"/>
      <c r="F47" s="72">
        <v>1999</v>
      </c>
      <c r="G47" s="72"/>
      <c r="H47" s="72"/>
      <c r="I47" s="11"/>
      <c r="J47" s="72">
        <v>2000</v>
      </c>
      <c r="K47" s="72"/>
      <c r="L47" s="72"/>
      <c r="M47" s="11"/>
      <c r="N47" s="15">
        <v>2001</v>
      </c>
      <c r="O47" s="15"/>
      <c r="P47" s="15"/>
      <c r="Q47" s="11"/>
      <c r="R47" s="15">
        <v>2002</v>
      </c>
      <c r="S47" s="15"/>
      <c r="T47" s="15"/>
      <c r="U47" s="11"/>
      <c r="V47" s="15">
        <v>2003</v>
      </c>
      <c r="W47" s="15"/>
      <c r="X47" s="15"/>
      <c r="Y47" s="35"/>
      <c r="Z47" s="74"/>
      <c r="AA47" s="74"/>
      <c r="AB47" s="74"/>
      <c r="AC47" s="34"/>
      <c r="AD47" s="34"/>
    </row>
    <row r="48" spans="1:30" s="31" customFormat="1" ht="18" customHeight="1" x14ac:dyDescent="0.25">
      <c r="B48" s="33" t="s">
        <v>10</v>
      </c>
      <c r="C48" s="10"/>
      <c r="D48" s="33" t="s">
        <v>9</v>
      </c>
      <c r="E48" s="10"/>
      <c r="F48" s="33" t="s">
        <v>10</v>
      </c>
      <c r="G48" s="10"/>
      <c r="H48" s="33" t="s">
        <v>9</v>
      </c>
      <c r="I48" s="10"/>
      <c r="J48" s="33" t="s">
        <v>10</v>
      </c>
      <c r="K48" s="10"/>
      <c r="L48" s="33" t="s">
        <v>9</v>
      </c>
      <c r="M48" s="10"/>
      <c r="N48" s="33" t="s">
        <v>10</v>
      </c>
      <c r="O48" s="10"/>
      <c r="P48" s="33" t="s">
        <v>9</v>
      </c>
      <c r="Q48" s="10"/>
      <c r="R48" s="33" t="s">
        <v>10</v>
      </c>
      <c r="S48" s="10"/>
      <c r="T48" s="33" t="s">
        <v>9</v>
      </c>
      <c r="U48" s="10"/>
      <c r="V48" s="33" t="s">
        <v>10</v>
      </c>
      <c r="W48" s="10"/>
      <c r="X48" s="33" t="s">
        <v>9</v>
      </c>
      <c r="Y48" s="2"/>
      <c r="Z48" s="32"/>
      <c r="AA48" s="32"/>
      <c r="AB48" s="32"/>
      <c r="AC48" s="32"/>
      <c r="AD48" s="32"/>
    </row>
    <row r="49" spans="1:30" ht="16.5" customHeight="1" x14ac:dyDescent="0.25">
      <c r="E49" s="4"/>
      <c r="I49" s="4"/>
      <c r="M49" s="4"/>
      <c r="Q49" s="4"/>
      <c r="U49" s="4"/>
      <c r="Y49" s="2"/>
      <c r="Z49" s="2"/>
      <c r="AA49" s="2"/>
      <c r="AB49" s="2"/>
      <c r="AC49" s="2"/>
      <c r="AD49" s="2"/>
    </row>
    <row r="50" spans="1:30" ht="16.5" customHeight="1" x14ac:dyDescent="0.25">
      <c r="A50" s="1" t="s">
        <v>8</v>
      </c>
      <c r="B50" s="4">
        <v>14</v>
      </c>
      <c r="C50" s="4"/>
      <c r="D50" s="4">
        <v>5851</v>
      </c>
      <c r="E50" s="4"/>
      <c r="F50" s="4">
        <v>4</v>
      </c>
      <c r="G50" s="4"/>
      <c r="H50" s="4">
        <v>1235</v>
      </c>
      <c r="I50" s="4"/>
      <c r="J50" s="4">
        <v>5</v>
      </c>
      <c r="K50" s="4"/>
      <c r="L50" s="4">
        <v>2356</v>
      </c>
      <c r="M50" s="4"/>
      <c r="N50" s="30">
        <v>0</v>
      </c>
      <c r="O50" s="4"/>
      <c r="P50" s="4">
        <v>2055</v>
      </c>
      <c r="Q50" s="4"/>
      <c r="R50" s="28">
        <v>6</v>
      </c>
      <c r="S50" s="18"/>
      <c r="T50" s="28">
        <v>1583</v>
      </c>
      <c r="U50" s="4"/>
      <c r="V50" s="28">
        <v>9</v>
      </c>
      <c r="W50" s="18"/>
      <c r="X50" s="28">
        <v>3042</v>
      </c>
      <c r="Y50" s="2"/>
      <c r="Z50" s="21"/>
      <c r="AA50" s="14"/>
      <c r="AB50" s="21"/>
      <c r="AC50" s="2"/>
      <c r="AD50" s="2"/>
    </row>
    <row r="51" spans="1:30" ht="16.5" customHeight="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18"/>
      <c r="S51" s="18"/>
      <c r="T51" s="18"/>
      <c r="U51" s="4"/>
      <c r="V51" s="18"/>
      <c r="W51" s="18"/>
      <c r="X51" s="18" t="s">
        <v>11</v>
      </c>
      <c r="Y51" s="2"/>
      <c r="Z51" s="14"/>
      <c r="AA51" s="14"/>
      <c r="AB51" s="14"/>
      <c r="AC51" s="2"/>
      <c r="AD51" s="2"/>
    </row>
    <row r="52" spans="1:30" ht="16.5" customHeight="1" x14ac:dyDescent="0.25">
      <c r="A52" s="1" t="s">
        <v>7</v>
      </c>
      <c r="B52" s="4">
        <v>1</v>
      </c>
      <c r="C52" s="4"/>
      <c r="D52" s="4">
        <v>113</v>
      </c>
      <c r="E52" s="4"/>
      <c r="F52" s="4">
        <v>7</v>
      </c>
      <c r="G52" s="4"/>
      <c r="H52" s="4">
        <v>2372</v>
      </c>
      <c r="I52" s="4"/>
      <c r="J52" s="4">
        <v>11</v>
      </c>
      <c r="K52" s="4"/>
      <c r="L52" s="4">
        <v>1897</v>
      </c>
      <c r="M52" s="4"/>
      <c r="N52" s="4">
        <v>19</v>
      </c>
      <c r="O52" s="4"/>
      <c r="P52" s="4">
        <v>2310</v>
      </c>
      <c r="Q52" s="4"/>
      <c r="R52" s="18">
        <v>3</v>
      </c>
      <c r="S52" s="18"/>
      <c r="T52" s="18">
        <v>924</v>
      </c>
      <c r="U52" s="4"/>
      <c r="V52" s="18">
        <v>2</v>
      </c>
      <c r="W52" s="18"/>
      <c r="X52" s="18">
        <v>626</v>
      </c>
      <c r="Y52" s="2"/>
      <c r="Z52" s="14"/>
      <c r="AA52" s="14"/>
      <c r="AB52" s="14"/>
      <c r="AC52" s="2"/>
      <c r="AD52" s="2"/>
    </row>
    <row r="53" spans="1:30" ht="16.5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18"/>
      <c r="S53" s="18"/>
      <c r="T53" s="18"/>
      <c r="U53" s="4"/>
      <c r="V53" s="18"/>
      <c r="W53" s="18"/>
      <c r="X53" s="18"/>
      <c r="Y53" s="2"/>
      <c r="Z53" s="14"/>
      <c r="AA53" s="14"/>
      <c r="AB53" s="14"/>
    </row>
    <row r="54" spans="1:30" ht="16.5" customHeight="1" x14ac:dyDescent="0.25">
      <c r="A54" s="1" t="s">
        <v>6</v>
      </c>
      <c r="B54" s="4">
        <v>3</v>
      </c>
      <c r="C54" s="4"/>
      <c r="D54" s="4">
        <v>1606</v>
      </c>
      <c r="E54" s="4"/>
      <c r="F54" s="4">
        <v>6</v>
      </c>
      <c r="G54" s="4"/>
      <c r="H54" s="4">
        <v>1931</v>
      </c>
      <c r="I54" s="4"/>
      <c r="J54" s="4">
        <v>6</v>
      </c>
      <c r="K54" s="4"/>
      <c r="L54" s="4">
        <v>2516</v>
      </c>
      <c r="M54" s="4"/>
      <c r="N54" s="4">
        <v>7</v>
      </c>
      <c r="O54" s="4"/>
      <c r="P54" s="4">
        <v>1797</v>
      </c>
      <c r="Q54" s="4"/>
      <c r="R54" s="28">
        <v>2</v>
      </c>
      <c r="S54" s="18"/>
      <c r="T54" s="28">
        <v>674</v>
      </c>
      <c r="U54" s="4"/>
      <c r="V54" s="28">
        <v>1</v>
      </c>
      <c r="W54" s="18"/>
      <c r="X54" s="28">
        <v>134</v>
      </c>
      <c r="Y54" s="2"/>
      <c r="Z54" s="21"/>
      <c r="AA54" s="14"/>
      <c r="AB54" s="21"/>
    </row>
    <row r="55" spans="1:30" ht="16.5" customHeight="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18"/>
      <c r="S55" s="18"/>
      <c r="T55" s="18"/>
      <c r="U55" s="4"/>
      <c r="V55" s="18"/>
      <c r="W55" s="18"/>
      <c r="X55" s="18"/>
      <c r="Y55" s="2"/>
      <c r="Z55" s="14"/>
      <c r="AA55" s="14"/>
      <c r="AB55" s="14"/>
    </row>
    <row r="56" spans="1:30" ht="16.5" customHeight="1" x14ac:dyDescent="0.25">
      <c r="A56" s="1" t="s">
        <v>5</v>
      </c>
      <c r="B56" s="4">
        <v>1</v>
      </c>
      <c r="C56" s="4"/>
      <c r="D56" s="4">
        <v>140</v>
      </c>
      <c r="E56" s="4"/>
      <c r="F56" s="30">
        <v>0</v>
      </c>
      <c r="G56" s="4"/>
      <c r="H56" s="29">
        <v>0</v>
      </c>
      <c r="I56" s="4"/>
      <c r="J56" s="4">
        <v>21</v>
      </c>
      <c r="K56" s="4"/>
      <c r="L56" s="4">
        <v>3521</v>
      </c>
      <c r="M56" s="4"/>
      <c r="N56" s="4">
        <v>86</v>
      </c>
      <c r="O56" s="4"/>
      <c r="P56" s="4">
        <v>9318</v>
      </c>
      <c r="Q56" s="4"/>
      <c r="R56" s="18">
        <v>8</v>
      </c>
      <c r="S56" s="18"/>
      <c r="T56" s="18">
        <v>1225</v>
      </c>
      <c r="U56" s="4"/>
      <c r="V56" s="18">
        <v>41</v>
      </c>
      <c r="W56" s="18"/>
      <c r="X56" s="18">
        <v>3491</v>
      </c>
      <c r="Y56" s="2"/>
      <c r="Z56" s="14"/>
      <c r="AA56" s="14"/>
      <c r="AB56" s="14"/>
    </row>
    <row r="57" spans="1:30" ht="16.5" customHeight="1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18"/>
      <c r="S57" s="18"/>
      <c r="T57" s="18"/>
      <c r="U57" s="4"/>
      <c r="V57" s="18"/>
      <c r="W57" s="18"/>
      <c r="X57" s="18"/>
      <c r="Y57" s="2"/>
      <c r="Z57" s="14"/>
      <c r="AA57" s="14"/>
      <c r="AB57" s="14"/>
    </row>
    <row r="58" spans="1:30" ht="16.5" customHeight="1" x14ac:dyDescent="0.25">
      <c r="A58" s="1" t="s">
        <v>18</v>
      </c>
      <c r="B58" s="4">
        <v>1</v>
      </c>
      <c r="C58" s="4"/>
      <c r="D58" s="4">
        <v>230</v>
      </c>
      <c r="E58" s="4"/>
      <c r="F58" s="4">
        <v>1</v>
      </c>
      <c r="G58" s="4"/>
      <c r="H58" s="4">
        <v>54</v>
      </c>
      <c r="I58" s="4"/>
      <c r="J58" s="30">
        <v>0</v>
      </c>
      <c r="K58" s="4"/>
      <c r="L58" s="29">
        <v>0</v>
      </c>
      <c r="M58" s="4"/>
      <c r="N58" s="30">
        <v>0</v>
      </c>
      <c r="O58" s="4"/>
      <c r="P58" s="29">
        <v>0</v>
      </c>
      <c r="Q58" s="4"/>
      <c r="R58" s="28">
        <v>2</v>
      </c>
      <c r="S58" s="18"/>
      <c r="T58" s="28">
        <v>541</v>
      </c>
      <c r="U58" s="4"/>
      <c r="V58" s="28">
        <v>1</v>
      </c>
      <c r="W58" s="18"/>
      <c r="X58" s="28">
        <v>177</v>
      </c>
      <c r="Y58" s="2"/>
      <c r="Z58" s="21"/>
      <c r="AA58" s="14"/>
      <c r="AB58" s="21"/>
    </row>
    <row r="59" spans="1:30" ht="16.5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8"/>
      <c r="S59" s="18"/>
      <c r="T59" s="18"/>
      <c r="U59" s="4"/>
      <c r="V59" s="18"/>
      <c r="W59" s="18"/>
      <c r="X59" s="18"/>
      <c r="Y59" s="2"/>
      <c r="Z59" s="14"/>
      <c r="AA59" s="14"/>
      <c r="AB59" s="14"/>
    </row>
    <row r="60" spans="1:30" ht="16.5" customHeight="1" x14ac:dyDescent="0.25">
      <c r="A60" s="1" t="s">
        <v>4</v>
      </c>
      <c r="B60" s="4">
        <v>6</v>
      </c>
      <c r="C60" s="4"/>
      <c r="D60" s="4">
        <v>1262</v>
      </c>
      <c r="E60" s="4"/>
      <c r="F60" s="4">
        <v>12</v>
      </c>
      <c r="G60" s="4"/>
      <c r="H60" s="4">
        <v>2621</v>
      </c>
      <c r="I60" s="4"/>
      <c r="J60" s="4">
        <v>5</v>
      </c>
      <c r="K60" s="4"/>
      <c r="L60" s="4">
        <v>610</v>
      </c>
      <c r="M60" s="4"/>
      <c r="N60" s="4">
        <v>5</v>
      </c>
      <c r="O60" s="4"/>
      <c r="P60" s="4">
        <v>549</v>
      </c>
      <c r="Q60" s="4"/>
      <c r="R60" s="18">
        <v>2</v>
      </c>
      <c r="S60" s="18"/>
      <c r="T60" s="18">
        <v>403</v>
      </c>
      <c r="U60" s="4"/>
      <c r="V60" s="18">
        <v>5</v>
      </c>
      <c r="W60" s="18"/>
      <c r="X60" s="18">
        <v>910</v>
      </c>
      <c r="Y60" s="2"/>
      <c r="Z60" s="14"/>
      <c r="AA60" s="14"/>
      <c r="AB60" s="14"/>
    </row>
    <row r="61" spans="1:30" ht="16.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18"/>
      <c r="S61" s="18"/>
      <c r="T61" s="18"/>
      <c r="U61" s="4"/>
      <c r="V61" s="18"/>
      <c r="W61" s="18"/>
      <c r="X61" s="18"/>
      <c r="Y61" s="2"/>
      <c r="Z61" s="14"/>
      <c r="AA61" s="14"/>
      <c r="AB61" s="14"/>
    </row>
    <row r="62" spans="1:30" ht="16.5" customHeight="1" x14ac:dyDescent="0.25">
      <c r="A62" s="1" t="s">
        <v>17</v>
      </c>
      <c r="B62" s="4">
        <v>2</v>
      </c>
      <c r="C62" s="4"/>
      <c r="D62" s="4">
        <v>390</v>
      </c>
      <c r="E62" s="4"/>
      <c r="F62" s="4">
        <v>3</v>
      </c>
      <c r="G62" s="4"/>
      <c r="H62" s="4">
        <v>460</v>
      </c>
      <c r="I62" s="4"/>
      <c r="J62" s="4">
        <v>1</v>
      </c>
      <c r="K62" s="4"/>
      <c r="L62" s="4">
        <v>100</v>
      </c>
      <c r="M62" s="4"/>
      <c r="N62" s="4">
        <v>2</v>
      </c>
      <c r="O62" s="4"/>
      <c r="P62" s="4">
        <v>244</v>
      </c>
      <c r="Q62" s="4"/>
      <c r="R62" s="28">
        <v>2</v>
      </c>
      <c r="S62" s="18"/>
      <c r="T62" s="28">
        <v>223</v>
      </c>
      <c r="U62" s="4"/>
      <c r="V62" s="28">
        <v>1</v>
      </c>
      <c r="W62" s="18"/>
      <c r="X62" s="28">
        <v>218</v>
      </c>
      <c r="Y62" s="2"/>
      <c r="Z62" s="21"/>
      <c r="AA62" s="14"/>
      <c r="AB62" s="21"/>
    </row>
    <row r="63" spans="1:30" ht="16.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18"/>
      <c r="U63" s="4"/>
      <c r="V63" s="18"/>
      <c r="W63" s="18"/>
      <c r="X63" s="18"/>
      <c r="Y63" s="2"/>
      <c r="Z63" s="14"/>
      <c r="AA63" s="14"/>
      <c r="AB63" s="14"/>
    </row>
    <row r="64" spans="1:30" ht="16.5" customHeight="1" x14ac:dyDescent="0.25">
      <c r="A64" s="1" t="s">
        <v>3</v>
      </c>
      <c r="B64" s="4"/>
      <c r="C64" s="4"/>
      <c r="D64" s="4"/>
      <c r="E64" s="4"/>
      <c r="F64" s="4"/>
      <c r="G64" s="4"/>
      <c r="H64" s="4"/>
      <c r="I64" s="4"/>
      <c r="J64" s="30">
        <v>0</v>
      </c>
      <c r="K64" s="4"/>
      <c r="L64" s="29">
        <v>0</v>
      </c>
      <c r="M64" s="4"/>
      <c r="N64" s="4">
        <v>3</v>
      </c>
      <c r="O64" s="4"/>
      <c r="P64" s="4">
        <v>416</v>
      </c>
      <c r="Q64" s="4"/>
      <c r="R64" s="28">
        <v>3</v>
      </c>
      <c r="S64" s="18"/>
      <c r="T64" s="28">
        <v>246</v>
      </c>
      <c r="U64" s="4"/>
      <c r="V64" s="28">
        <v>1</v>
      </c>
      <c r="W64" s="18"/>
      <c r="X64" s="28">
        <v>67</v>
      </c>
      <c r="Y64" s="2"/>
      <c r="Z64" s="21"/>
      <c r="AA64" s="14"/>
      <c r="AB64" s="21"/>
    </row>
    <row r="65" spans="1:30" ht="16.5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18"/>
      <c r="S65" s="18"/>
      <c r="T65" s="18"/>
      <c r="U65" s="4"/>
      <c r="V65" s="18"/>
      <c r="W65" s="18"/>
      <c r="X65" s="18"/>
      <c r="Y65" s="2"/>
      <c r="Z65" s="14"/>
      <c r="AA65" s="14"/>
      <c r="AB65" s="14"/>
    </row>
    <row r="66" spans="1:30" ht="16.5" customHeight="1" x14ac:dyDescent="0.25">
      <c r="A66" s="1" t="s">
        <v>2</v>
      </c>
      <c r="B66" s="4">
        <v>1</v>
      </c>
      <c r="C66" s="4"/>
      <c r="D66" s="4">
        <v>162</v>
      </c>
      <c r="E66" s="4"/>
      <c r="F66" s="4">
        <v>5</v>
      </c>
      <c r="G66" s="4"/>
      <c r="H66" s="4">
        <v>591</v>
      </c>
      <c r="I66" s="4"/>
      <c r="J66" s="4">
        <v>5</v>
      </c>
      <c r="K66" s="4"/>
      <c r="L66" s="4">
        <v>544</v>
      </c>
      <c r="M66" s="4"/>
      <c r="N66" s="4">
        <v>21</v>
      </c>
      <c r="O66" s="4"/>
      <c r="P66" s="4">
        <v>2534</v>
      </c>
      <c r="Q66" s="4"/>
      <c r="R66" s="18">
        <v>7</v>
      </c>
      <c r="S66" s="18"/>
      <c r="T66" s="18">
        <v>849</v>
      </c>
      <c r="U66" s="4"/>
      <c r="V66" s="18">
        <v>7</v>
      </c>
      <c r="W66" s="18"/>
      <c r="X66" s="18">
        <v>792</v>
      </c>
      <c r="Y66" s="2"/>
      <c r="Z66" s="14"/>
      <c r="AA66" s="14"/>
      <c r="AB66" s="14"/>
    </row>
    <row r="67" spans="1:30" ht="16.5" customHeigh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18"/>
      <c r="S67" s="18"/>
      <c r="T67" s="18"/>
      <c r="U67" s="4"/>
      <c r="V67" s="18"/>
      <c r="W67" s="18"/>
      <c r="X67" s="18"/>
      <c r="Y67" s="2"/>
      <c r="Z67" s="14"/>
      <c r="AA67" s="14"/>
      <c r="AB67" s="14"/>
    </row>
    <row r="68" spans="1:30" ht="16.5" customHeight="1" x14ac:dyDescent="0.25">
      <c r="A68" s="1" t="s">
        <v>1</v>
      </c>
      <c r="B68" s="27">
        <v>0</v>
      </c>
      <c r="C68" s="27"/>
      <c r="D68" s="27">
        <v>0</v>
      </c>
      <c r="E68" s="4"/>
      <c r="F68" s="27">
        <v>0</v>
      </c>
      <c r="G68" s="27"/>
      <c r="H68" s="27">
        <v>0</v>
      </c>
      <c r="I68" s="4"/>
      <c r="J68" s="27">
        <v>0</v>
      </c>
      <c r="K68" s="27"/>
      <c r="L68" s="27">
        <v>0</v>
      </c>
      <c r="M68" s="4"/>
      <c r="N68" s="26">
        <v>0</v>
      </c>
      <c r="O68" s="4"/>
      <c r="P68" s="25">
        <v>0</v>
      </c>
      <c r="Q68" s="4"/>
      <c r="R68" s="28">
        <v>0</v>
      </c>
      <c r="S68" s="18"/>
      <c r="T68" s="28">
        <v>0</v>
      </c>
      <c r="U68" s="4"/>
      <c r="V68" s="28">
        <v>4</v>
      </c>
      <c r="W68" s="18"/>
      <c r="X68" s="28">
        <v>593</v>
      </c>
      <c r="Y68" s="2"/>
      <c r="Z68" s="21"/>
      <c r="AA68" s="14"/>
      <c r="AB68" s="21"/>
    </row>
    <row r="69" spans="1:30" ht="16.5" customHeight="1" x14ac:dyDescent="0.25">
      <c r="B69" s="27"/>
      <c r="C69" s="27"/>
      <c r="D69" s="27"/>
      <c r="E69" s="4"/>
      <c r="I69" s="4"/>
      <c r="M69" s="4"/>
      <c r="N69" s="26"/>
      <c r="O69" s="4"/>
      <c r="P69" s="25"/>
      <c r="Q69" s="4"/>
      <c r="R69" s="24"/>
      <c r="S69" s="18"/>
      <c r="T69" s="23"/>
      <c r="U69" s="4"/>
      <c r="V69" s="24"/>
      <c r="W69" s="18"/>
      <c r="X69" s="23"/>
      <c r="Y69" s="2"/>
      <c r="Z69" s="21"/>
      <c r="AA69" s="14"/>
      <c r="AB69" s="22"/>
    </row>
    <row r="70" spans="1:30" ht="16.5" customHeight="1" x14ac:dyDescent="0.25">
      <c r="A70" s="1" t="s">
        <v>16</v>
      </c>
      <c r="B70" s="66">
        <v>0</v>
      </c>
      <c r="C70" s="67"/>
      <c r="D70" s="68">
        <v>0</v>
      </c>
      <c r="E70" s="67"/>
      <c r="F70" s="67">
        <v>1</v>
      </c>
      <c r="G70" s="67"/>
      <c r="H70" s="67">
        <v>102</v>
      </c>
      <c r="I70" s="67"/>
      <c r="J70" s="66">
        <v>0</v>
      </c>
      <c r="K70" s="67"/>
      <c r="L70" s="68">
        <v>0</v>
      </c>
      <c r="M70" s="67"/>
      <c r="N70" s="69">
        <v>1</v>
      </c>
      <c r="O70" s="67"/>
      <c r="P70" s="70">
        <v>50</v>
      </c>
      <c r="Q70" s="67"/>
      <c r="R70" s="69">
        <v>0</v>
      </c>
      <c r="S70" s="71"/>
      <c r="T70" s="69">
        <v>0</v>
      </c>
      <c r="U70" s="67"/>
      <c r="V70" s="69">
        <v>0</v>
      </c>
      <c r="W70" s="71"/>
      <c r="X70" s="69">
        <v>0</v>
      </c>
      <c r="Y70" s="2"/>
      <c r="Z70" s="21">
        <v>0</v>
      </c>
      <c r="AA70" s="14"/>
      <c r="AB70" s="21">
        <v>0</v>
      </c>
    </row>
    <row r="71" spans="1:30" ht="16.5" customHeight="1" x14ac:dyDescent="0.25">
      <c r="B71" s="26"/>
      <c r="C71" s="4"/>
      <c r="D71" s="25"/>
      <c r="E71" s="4"/>
      <c r="F71" s="61"/>
      <c r="G71" s="4"/>
      <c r="H71" s="61"/>
      <c r="I71" s="4"/>
      <c r="J71" s="26"/>
      <c r="K71" s="4"/>
      <c r="L71" s="25"/>
      <c r="M71" s="4"/>
      <c r="N71" s="24"/>
      <c r="O71" s="4"/>
      <c r="P71" s="23"/>
      <c r="Q71" s="4"/>
      <c r="R71" s="24"/>
      <c r="S71" s="18"/>
      <c r="T71" s="24"/>
      <c r="U71" s="4"/>
      <c r="V71" s="24"/>
      <c r="W71" s="18"/>
      <c r="X71" s="24"/>
      <c r="Y71" s="2"/>
      <c r="Z71" s="21"/>
      <c r="AA71" s="14"/>
      <c r="AB71" s="21"/>
    </row>
    <row r="72" spans="1:30" ht="18" customHeight="1" thickBot="1" x14ac:dyDescent="0.3">
      <c r="A72" s="6" t="s">
        <v>0</v>
      </c>
      <c r="B72" s="20">
        <v>29</v>
      </c>
      <c r="C72" s="4"/>
      <c r="D72" s="20">
        <v>9754</v>
      </c>
      <c r="E72" s="4"/>
      <c r="F72" s="20">
        <v>39</v>
      </c>
      <c r="G72" s="4"/>
      <c r="H72" s="20">
        <v>9366</v>
      </c>
      <c r="I72" s="4"/>
      <c r="J72" s="20">
        <v>54</v>
      </c>
      <c r="K72" s="4"/>
      <c r="L72" s="20">
        <v>11544</v>
      </c>
      <c r="M72" s="4"/>
      <c r="N72" s="20">
        <v>144</v>
      </c>
      <c r="O72" s="4"/>
      <c r="P72" s="20">
        <v>19273</v>
      </c>
      <c r="Q72" s="4"/>
      <c r="R72" s="19">
        <v>35</v>
      </c>
      <c r="S72" s="18"/>
      <c r="T72" s="19">
        <v>6668</v>
      </c>
      <c r="U72" s="4"/>
      <c r="V72" s="19">
        <v>72</v>
      </c>
      <c r="W72" s="18"/>
      <c r="X72" s="19">
        <v>10050</v>
      </c>
      <c r="Y72" s="2"/>
      <c r="Z72" s="14">
        <f>SUM(Z50:Z70)</f>
        <v>0</v>
      </c>
      <c r="AA72" s="14"/>
      <c r="AB72" s="14">
        <f>SUM(AB50:AB70)</f>
        <v>0</v>
      </c>
    </row>
    <row r="73" spans="1:30" ht="16.5" customHeight="1" thickTop="1" x14ac:dyDescent="0.25">
      <c r="A73" s="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18"/>
      <c r="S73" s="18"/>
      <c r="T73" s="18"/>
      <c r="U73" s="4"/>
      <c r="V73" s="18"/>
      <c r="W73" s="18"/>
      <c r="X73" s="18"/>
      <c r="Y73" s="2"/>
      <c r="Z73" s="14"/>
      <c r="AA73" s="14"/>
      <c r="AB73" s="14"/>
    </row>
    <row r="74" spans="1:30" ht="16.5" customHeight="1" x14ac:dyDescent="0.25">
      <c r="B74" s="10"/>
      <c r="C74" s="10"/>
      <c r="D74" s="10"/>
      <c r="E74" s="4"/>
      <c r="F74" s="10" t="s">
        <v>11</v>
      </c>
      <c r="G74" s="10"/>
      <c r="H74" s="10"/>
      <c r="I74" s="4"/>
      <c r="J74" s="10"/>
      <c r="K74" s="10"/>
      <c r="L74" s="10"/>
      <c r="M74" s="4"/>
      <c r="N74" s="17"/>
      <c r="O74" s="17"/>
      <c r="P74" s="17"/>
      <c r="Q74" s="4"/>
      <c r="U74" s="4"/>
      <c r="V74" s="16"/>
      <c r="W74" s="16"/>
      <c r="X74" s="16"/>
      <c r="Y74" s="2"/>
      <c r="Z74" s="73"/>
      <c r="AA74" s="73"/>
      <c r="AB74" s="73"/>
      <c r="AC74" s="2"/>
      <c r="AD74" s="2"/>
    </row>
    <row r="75" spans="1:30" ht="18.75" customHeight="1" x14ac:dyDescent="0.3">
      <c r="A75" s="6"/>
      <c r="B75" s="15">
        <v>2004</v>
      </c>
      <c r="C75" s="15"/>
      <c r="D75" s="15"/>
      <c r="E75" s="4"/>
      <c r="F75" s="72">
        <v>2005</v>
      </c>
      <c r="G75" s="72"/>
      <c r="H75" s="72"/>
      <c r="I75" s="4"/>
      <c r="J75" s="72">
        <v>2005</v>
      </c>
      <c r="K75" s="72"/>
      <c r="L75" s="72"/>
      <c r="M75" s="4"/>
      <c r="N75" s="72">
        <v>2005</v>
      </c>
      <c r="O75" s="72"/>
      <c r="P75" s="72"/>
      <c r="Q75" s="4"/>
      <c r="R75" s="72">
        <v>2005</v>
      </c>
      <c r="S75" s="72"/>
      <c r="T75" s="72"/>
      <c r="U75" s="4"/>
      <c r="V75" s="14"/>
      <c r="W75" s="14"/>
      <c r="X75" s="14"/>
      <c r="Y75" s="2"/>
      <c r="Z75" s="14"/>
      <c r="AA75" s="14"/>
      <c r="AB75" s="14"/>
    </row>
    <row r="76" spans="1:30" ht="18" customHeight="1" x14ac:dyDescent="0.3">
      <c r="A76" s="13"/>
      <c r="B76" s="75" t="s">
        <v>11</v>
      </c>
      <c r="C76" s="75"/>
      <c r="D76" s="75"/>
      <c r="E76" s="11"/>
      <c r="F76" s="75" t="s">
        <v>15</v>
      </c>
      <c r="G76" s="75"/>
      <c r="H76" s="75"/>
      <c r="I76" s="11"/>
      <c r="J76" s="12" t="s">
        <v>14</v>
      </c>
      <c r="K76" s="12"/>
      <c r="L76" s="12"/>
      <c r="M76" s="11"/>
      <c r="N76" s="12" t="s">
        <v>13</v>
      </c>
      <c r="O76" s="12"/>
      <c r="P76" s="12"/>
      <c r="Q76" s="11"/>
      <c r="R76" s="12" t="s">
        <v>12</v>
      </c>
      <c r="S76" s="12"/>
      <c r="T76" s="12"/>
      <c r="U76" s="11"/>
      <c r="V76"/>
      <c r="W76"/>
      <c r="X76"/>
    </row>
    <row r="77" spans="1:30" ht="18" customHeight="1" x14ac:dyDescent="0.25">
      <c r="B77" s="9" t="s">
        <v>10</v>
      </c>
      <c r="C77" s="10"/>
      <c r="D77" s="9" t="s">
        <v>9</v>
      </c>
      <c r="E77" s="4"/>
      <c r="F77" s="9" t="s">
        <v>10</v>
      </c>
      <c r="G77" s="10"/>
      <c r="H77" s="9" t="s">
        <v>9</v>
      </c>
      <c r="I77" s="4"/>
      <c r="J77" s="9" t="s">
        <v>10</v>
      </c>
      <c r="K77" s="10"/>
      <c r="L77" s="9" t="s">
        <v>9</v>
      </c>
      <c r="M77" s="4"/>
      <c r="N77" s="9" t="s">
        <v>10</v>
      </c>
      <c r="O77" s="10"/>
      <c r="P77" s="9" t="s">
        <v>9</v>
      </c>
      <c r="Q77" s="4" t="s">
        <v>11</v>
      </c>
      <c r="R77" s="9" t="s">
        <v>10</v>
      </c>
      <c r="S77" s="10"/>
      <c r="T77" s="9" t="s">
        <v>9</v>
      </c>
      <c r="U77" s="4"/>
      <c r="V77"/>
      <c r="W77"/>
      <c r="X77"/>
    </row>
    <row r="78" spans="1:30" ht="16.5" customHeight="1" x14ac:dyDescent="0.25">
      <c r="A78" s="1" t="s">
        <v>8</v>
      </c>
      <c r="B78" s="4">
        <v>8</v>
      </c>
      <c r="C78" s="5"/>
      <c r="D78" s="5">
        <v>2840</v>
      </c>
      <c r="E78" s="4"/>
      <c r="F78" s="7">
        <v>2</v>
      </c>
      <c r="G78" s="5"/>
      <c r="H78" s="7">
        <v>395</v>
      </c>
      <c r="I78" s="4"/>
      <c r="J78" s="7">
        <v>5</v>
      </c>
      <c r="K78" s="5"/>
      <c r="L78" s="7">
        <v>1050</v>
      </c>
      <c r="M78" s="4"/>
      <c r="N78" s="5">
        <v>8</v>
      </c>
      <c r="O78" s="5"/>
      <c r="P78" s="5">
        <v>1808</v>
      </c>
      <c r="Q78" s="4"/>
      <c r="R78" s="5">
        <v>11</v>
      </c>
      <c r="S78" s="5"/>
      <c r="T78" s="5">
        <v>2742</v>
      </c>
      <c r="U78" s="4"/>
      <c r="V78"/>
      <c r="W78"/>
      <c r="X78"/>
    </row>
    <row r="79" spans="1:30" ht="16.5" customHeight="1" x14ac:dyDescent="0.25">
      <c r="B79" s="5"/>
      <c r="C79" s="5"/>
      <c r="D79" s="5"/>
      <c r="E79" s="4"/>
      <c r="F79" s="5"/>
      <c r="G79" s="5"/>
      <c r="H79" s="5"/>
      <c r="I79" s="4"/>
      <c r="J79" s="5"/>
      <c r="K79" s="5"/>
      <c r="L79" s="5"/>
      <c r="M79" s="4"/>
      <c r="N79" s="5"/>
      <c r="O79" s="5"/>
      <c r="P79" s="5"/>
      <c r="Q79" s="4"/>
      <c r="R79" s="5"/>
      <c r="S79" s="5"/>
      <c r="T79" s="5"/>
      <c r="U79" s="4"/>
      <c r="V79"/>
      <c r="W79"/>
      <c r="X79"/>
    </row>
    <row r="80" spans="1:30" ht="16.5" customHeight="1" x14ac:dyDescent="0.25">
      <c r="A80" s="1" t="s">
        <v>7</v>
      </c>
      <c r="B80" s="5">
        <v>2</v>
      </c>
      <c r="C80" s="5"/>
      <c r="D80" s="5">
        <v>580</v>
      </c>
      <c r="E80" s="4"/>
      <c r="F80" s="8">
        <v>0</v>
      </c>
      <c r="G80" s="5"/>
      <c r="H80" s="8">
        <v>0</v>
      </c>
      <c r="I80" s="4"/>
      <c r="J80" s="5">
        <v>1</v>
      </c>
      <c r="K80" s="5"/>
      <c r="L80" s="5">
        <v>221</v>
      </c>
      <c r="M80" s="4"/>
      <c r="N80" s="5">
        <v>1</v>
      </c>
      <c r="O80" s="5"/>
      <c r="P80" s="5">
        <v>221</v>
      </c>
      <c r="Q80" s="4"/>
      <c r="R80" s="5">
        <v>2</v>
      </c>
      <c r="S80" s="5"/>
      <c r="T80" s="5">
        <v>573</v>
      </c>
      <c r="U80" s="4"/>
      <c r="V80"/>
      <c r="W80"/>
      <c r="X80"/>
    </row>
    <row r="81" spans="1:24" ht="16.5" customHeight="1" x14ac:dyDescent="0.25">
      <c r="B81" s="5"/>
      <c r="C81" s="5"/>
      <c r="D81" s="5"/>
      <c r="E81" s="4"/>
      <c r="F81" s="5"/>
      <c r="G81" s="5"/>
      <c r="H81" s="5"/>
      <c r="I81" s="4"/>
      <c r="J81" s="5"/>
      <c r="K81" s="5"/>
      <c r="L81" s="5"/>
      <c r="M81" s="4"/>
      <c r="N81" s="5"/>
      <c r="O81" s="5"/>
      <c r="P81" s="5"/>
      <c r="Q81" s="4"/>
      <c r="R81" s="5"/>
      <c r="S81" s="5"/>
      <c r="T81" s="5"/>
      <c r="U81" s="4"/>
      <c r="V81"/>
      <c r="W81"/>
      <c r="X81"/>
    </row>
    <row r="82" spans="1:24" ht="16.5" customHeight="1" x14ac:dyDescent="0.25">
      <c r="A82" s="1" t="s">
        <v>6</v>
      </c>
      <c r="B82" s="5">
        <v>5</v>
      </c>
      <c r="C82" s="5"/>
      <c r="D82" s="5">
        <v>1373</v>
      </c>
      <c r="E82" s="4"/>
      <c r="F82" s="8">
        <v>0</v>
      </c>
      <c r="G82" s="8"/>
      <c r="H82" s="8">
        <v>0</v>
      </c>
      <c r="I82" s="4"/>
      <c r="J82" s="7">
        <v>1</v>
      </c>
      <c r="K82" s="5"/>
      <c r="L82" s="7">
        <v>97</v>
      </c>
      <c r="M82" s="4"/>
      <c r="N82" s="5">
        <v>2</v>
      </c>
      <c r="O82" s="5"/>
      <c r="P82" s="5">
        <v>175</v>
      </c>
      <c r="Q82" s="4"/>
      <c r="R82" s="5">
        <v>2</v>
      </c>
      <c r="S82" s="5"/>
      <c r="T82" s="5">
        <v>175</v>
      </c>
      <c r="U82" s="4"/>
      <c r="V82"/>
      <c r="W82"/>
      <c r="X82"/>
    </row>
    <row r="83" spans="1:24" ht="16.5" customHeight="1" x14ac:dyDescent="0.25">
      <c r="B83" s="5"/>
      <c r="C83" s="5"/>
      <c r="D83" s="5"/>
      <c r="E83" s="4"/>
      <c r="F83" s="5"/>
      <c r="G83" s="5"/>
      <c r="H83" s="5"/>
      <c r="I83" s="4"/>
      <c r="J83" s="5"/>
      <c r="K83" s="5"/>
      <c r="L83" s="5"/>
      <c r="M83" s="4"/>
      <c r="N83" s="5"/>
      <c r="O83" s="5"/>
      <c r="P83" s="5"/>
      <c r="Q83" s="4"/>
      <c r="R83" s="5"/>
      <c r="S83" s="5"/>
      <c r="T83" s="5"/>
      <c r="U83" s="4"/>
      <c r="V83"/>
      <c r="W83"/>
      <c r="X83"/>
    </row>
    <row r="84" spans="1:24" ht="16.5" customHeight="1" x14ac:dyDescent="0.25">
      <c r="A84" s="1" t="s">
        <v>5</v>
      </c>
      <c r="B84" s="5">
        <v>18</v>
      </c>
      <c r="C84" s="5"/>
      <c r="D84" s="5">
        <v>2209</v>
      </c>
      <c r="E84" s="4"/>
      <c r="F84" s="8">
        <v>0</v>
      </c>
      <c r="G84" s="5"/>
      <c r="H84" s="8">
        <v>0</v>
      </c>
      <c r="I84" s="4"/>
      <c r="J84" s="8">
        <v>0</v>
      </c>
      <c r="K84" s="5"/>
      <c r="L84" s="8">
        <v>0</v>
      </c>
      <c r="M84" s="4"/>
      <c r="N84" s="8">
        <v>0</v>
      </c>
      <c r="O84" s="5"/>
      <c r="P84" s="8">
        <v>0</v>
      </c>
      <c r="Q84" s="4"/>
      <c r="R84" s="8">
        <v>0</v>
      </c>
      <c r="S84" s="5"/>
      <c r="T84" s="8">
        <v>0</v>
      </c>
      <c r="U84" s="4"/>
      <c r="V84"/>
      <c r="W84"/>
      <c r="X84"/>
    </row>
    <row r="85" spans="1:24" ht="16.5" customHeight="1" x14ac:dyDescent="0.25">
      <c r="B85" s="5"/>
      <c r="C85" s="5"/>
      <c r="D85" s="5"/>
      <c r="E85" s="4"/>
      <c r="F85" s="5"/>
      <c r="G85" s="5"/>
      <c r="H85" s="5"/>
      <c r="I85" s="4"/>
      <c r="J85" s="5"/>
      <c r="K85" s="5"/>
      <c r="L85" s="5"/>
      <c r="M85" s="4"/>
      <c r="N85" s="5"/>
      <c r="O85" s="5"/>
      <c r="P85" s="5"/>
      <c r="Q85" s="4"/>
      <c r="R85" s="5"/>
      <c r="S85" s="5"/>
      <c r="T85" s="5"/>
      <c r="U85" s="4"/>
      <c r="V85"/>
      <c r="W85"/>
      <c r="X85"/>
    </row>
    <row r="86" spans="1:24" ht="16.5" customHeight="1" x14ac:dyDescent="0.25">
      <c r="A86" s="1" t="s">
        <v>4</v>
      </c>
      <c r="B86" s="5">
        <v>8</v>
      </c>
      <c r="C86" s="5"/>
      <c r="D86" s="5">
        <v>1379</v>
      </c>
      <c r="E86" s="4"/>
      <c r="F86" s="5">
        <v>4</v>
      </c>
      <c r="G86" s="5"/>
      <c r="H86" s="5">
        <v>983</v>
      </c>
      <c r="I86" s="4"/>
      <c r="J86" s="5">
        <v>4</v>
      </c>
      <c r="K86" s="5"/>
      <c r="L86" s="5">
        <v>983</v>
      </c>
      <c r="M86" s="4"/>
      <c r="N86" s="5">
        <v>5</v>
      </c>
      <c r="O86" s="5"/>
      <c r="P86" s="5">
        <v>1136</v>
      </c>
      <c r="Q86" s="4"/>
      <c r="R86" s="5">
        <v>5</v>
      </c>
      <c r="S86" s="5"/>
      <c r="T86" s="5">
        <v>1136</v>
      </c>
      <c r="U86" s="4"/>
      <c r="V86"/>
      <c r="W86"/>
      <c r="X86"/>
    </row>
    <row r="87" spans="1:24" ht="16.5" customHeight="1" x14ac:dyDescent="0.25">
      <c r="B87" s="5"/>
      <c r="C87" s="5"/>
      <c r="D87" s="5"/>
      <c r="E87" s="4"/>
      <c r="F87" s="5"/>
      <c r="G87" s="5"/>
      <c r="H87" s="5"/>
      <c r="I87" s="4"/>
      <c r="J87" s="5"/>
      <c r="K87" s="5"/>
      <c r="L87" s="5"/>
      <c r="M87" s="4"/>
      <c r="N87" s="5"/>
      <c r="O87" s="5"/>
      <c r="P87" s="5"/>
      <c r="Q87" s="4"/>
      <c r="R87" s="5"/>
      <c r="S87" s="5"/>
      <c r="T87" s="5"/>
      <c r="U87" s="4"/>
      <c r="V87"/>
      <c r="W87"/>
      <c r="X87"/>
    </row>
    <row r="88" spans="1:24" ht="16.5" customHeight="1" collapsed="1" x14ac:dyDescent="0.25">
      <c r="A88" s="1" t="s">
        <v>3</v>
      </c>
      <c r="B88" s="5">
        <v>1</v>
      </c>
      <c r="C88" s="5"/>
      <c r="D88" s="5">
        <v>82</v>
      </c>
      <c r="E88" s="4"/>
      <c r="F88" s="7">
        <v>2</v>
      </c>
      <c r="G88" s="5"/>
      <c r="H88" s="7">
        <v>106</v>
      </c>
      <c r="I88" s="4"/>
      <c r="J88" s="7">
        <v>2</v>
      </c>
      <c r="K88" s="5"/>
      <c r="L88" s="7">
        <v>106</v>
      </c>
      <c r="M88" s="4"/>
      <c r="N88" s="5">
        <v>2</v>
      </c>
      <c r="O88" s="5"/>
      <c r="P88" s="5">
        <v>106</v>
      </c>
      <c r="Q88" s="4"/>
      <c r="R88" s="5">
        <v>3</v>
      </c>
      <c r="S88" s="5"/>
      <c r="T88" s="5">
        <v>181</v>
      </c>
      <c r="U88" s="4"/>
      <c r="V88"/>
      <c r="W88"/>
      <c r="X88"/>
    </row>
    <row r="89" spans="1:24" ht="16.5" customHeight="1" x14ac:dyDescent="0.25">
      <c r="B89" s="5"/>
      <c r="C89" s="5"/>
      <c r="D89" s="5"/>
      <c r="E89" s="4"/>
      <c r="F89" s="5"/>
      <c r="G89" s="5"/>
      <c r="H89" s="5"/>
      <c r="I89" s="4"/>
      <c r="J89" s="5"/>
      <c r="K89" s="5"/>
      <c r="L89" s="5"/>
      <c r="M89" s="4"/>
      <c r="N89" s="5"/>
      <c r="O89" s="5"/>
      <c r="P89" s="5"/>
      <c r="Q89" s="4"/>
      <c r="R89" s="5"/>
      <c r="S89" s="5"/>
      <c r="T89" s="5"/>
      <c r="U89" s="4"/>
      <c r="V89"/>
      <c r="W89"/>
      <c r="X89"/>
    </row>
    <row r="90" spans="1:24" ht="16.5" customHeight="1" x14ac:dyDescent="0.25">
      <c r="A90" s="1" t="s">
        <v>2</v>
      </c>
      <c r="B90" s="5">
        <v>17</v>
      </c>
      <c r="C90" s="5"/>
      <c r="D90" s="5">
        <v>1422</v>
      </c>
      <c r="E90" s="4"/>
      <c r="F90" s="5">
        <v>2</v>
      </c>
      <c r="G90" s="5"/>
      <c r="H90" s="5">
        <v>169</v>
      </c>
      <c r="I90" s="4"/>
      <c r="J90" s="5">
        <v>4</v>
      </c>
      <c r="K90" s="5"/>
      <c r="L90" s="5">
        <v>365</v>
      </c>
      <c r="M90" s="4"/>
      <c r="N90" s="5">
        <v>6</v>
      </c>
      <c r="O90" s="5"/>
      <c r="P90" s="5">
        <v>536</v>
      </c>
      <c r="Q90" s="4"/>
      <c r="R90" s="5">
        <v>7</v>
      </c>
      <c r="S90" s="5"/>
      <c r="T90" s="5">
        <v>644</v>
      </c>
      <c r="U90" s="4"/>
      <c r="V90"/>
      <c r="W90"/>
      <c r="X90"/>
    </row>
    <row r="91" spans="1:24" ht="16.5" customHeight="1" x14ac:dyDescent="0.25">
      <c r="B91" s="5"/>
      <c r="C91" s="5"/>
      <c r="D91" s="5"/>
      <c r="E91" s="4"/>
      <c r="F91" s="5"/>
      <c r="G91" s="5"/>
      <c r="H91" s="5"/>
      <c r="I91" s="4"/>
      <c r="J91" s="5"/>
      <c r="K91" s="5"/>
      <c r="L91" s="5"/>
      <c r="M91" s="4"/>
      <c r="N91" s="5"/>
      <c r="O91" s="5"/>
      <c r="P91" s="5"/>
      <c r="Q91" s="4"/>
      <c r="R91" s="5"/>
      <c r="S91" s="5"/>
      <c r="T91" s="5"/>
      <c r="U91" s="4"/>
      <c r="V91"/>
      <c r="W91"/>
      <c r="X91"/>
    </row>
    <row r="92" spans="1:24" ht="16.5" customHeight="1" x14ac:dyDescent="0.25">
      <c r="A92" s="1" t="s">
        <v>1</v>
      </c>
      <c r="B92" s="62">
        <v>5</v>
      </c>
      <c r="C92" s="62"/>
      <c r="D92" s="62">
        <v>680</v>
      </c>
      <c r="E92" s="61"/>
      <c r="F92" s="63">
        <v>0</v>
      </c>
      <c r="G92" s="62"/>
      <c r="H92" s="63">
        <v>0</v>
      </c>
      <c r="I92" s="61"/>
      <c r="J92" s="64">
        <v>2</v>
      </c>
      <c r="K92" s="62"/>
      <c r="L92" s="64">
        <v>248</v>
      </c>
      <c r="M92" s="61"/>
      <c r="N92" s="62">
        <v>2</v>
      </c>
      <c r="O92" s="62"/>
      <c r="P92" s="62">
        <v>248</v>
      </c>
      <c r="Q92" s="61"/>
      <c r="R92" s="62">
        <v>3</v>
      </c>
      <c r="S92" s="62"/>
      <c r="T92" s="62">
        <v>395</v>
      </c>
      <c r="U92" s="4"/>
      <c r="V92"/>
      <c r="W92"/>
      <c r="X92"/>
    </row>
    <row r="93" spans="1:24" ht="16.5" customHeight="1" x14ac:dyDescent="0.25">
      <c r="B93" s="62"/>
      <c r="C93" s="5"/>
      <c r="D93" s="62"/>
      <c r="E93" s="4"/>
      <c r="F93" s="63"/>
      <c r="G93" s="5"/>
      <c r="H93" s="63"/>
      <c r="I93" s="4"/>
      <c r="J93" s="64"/>
      <c r="K93" s="5"/>
      <c r="L93" s="64"/>
      <c r="M93" s="4"/>
      <c r="N93" s="62"/>
      <c r="O93" s="5"/>
      <c r="P93" s="62"/>
      <c r="Q93" s="4"/>
      <c r="R93" s="62"/>
      <c r="S93" s="5"/>
      <c r="T93" s="62"/>
      <c r="U93" s="4"/>
      <c r="V93"/>
      <c r="W93"/>
      <c r="X93"/>
    </row>
    <row r="94" spans="1:24" ht="18" customHeight="1" thickBot="1" x14ac:dyDescent="0.3">
      <c r="A94" s="6" t="s">
        <v>0</v>
      </c>
      <c r="B94" s="47">
        <v>64</v>
      </c>
      <c r="C94" s="5"/>
      <c r="D94" s="47">
        <v>10565</v>
      </c>
      <c r="E94" s="4"/>
      <c r="F94" s="47">
        <v>10</v>
      </c>
      <c r="G94" s="5"/>
      <c r="H94" s="47">
        <v>1653</v>
      </c>
      <c r="I94" s="4"/>
      <c r="J94" s="47">
        <v>19</v>
      </c>
      <c r="K94" s="5"/>
      <c r="L94" s="47">
        <v>3070</v>
      </c>
      <c r="M94" s="4"/>
      <c r="N94" s="47">
        <v>26</v>
      </c>
      <c r="O94" s="5"/>
      <c r="P94" s="47">
        <v>4230</v>
      </c>
      <c r="Q94" s="4"/>
      <c r="R94" s="47">
        <v>33</v>
      </c>
      <c r="S94" s="5"/>
      <c r="T94" s="47">
        <v>5846</v>
      </c>
      <c r="U94" s="4"/>
      <c r="V94"/>
      <c r="W94"/>
      <c r="X94"/>
    </row>
    <row r="95" spans="1:24" ht="18" customHeight="1" thickTop="1" x14ac:dyDescent="0.25">
      <c r="N95" s="2"/>
      <c r="O95" s="2"/>
      <c r="P95" s="2"/>
    </row>
    <row r="96" spans="1:24" ht="18" customHeight="1" x14ac:dyDescent="0.25">
      <c r="A96" s="3"/>
      <c r="E96" s="2"/>
      <c r="I96" s="2"/>
      <c r="M96" s="2"/>
      <c r="N96" s="2"/>
      <c r="O96" s="2"/>
      <c r="P96" s="2"/>
      <c r="Q96" s="2"/>
      <c r="R96" s="2"/>
      <c r="S96" s="2"/>
      <c r="T96" s="2"/>
      <c r="U96" s="2"/>
    </row>
    <row r="97" ht="18" customHeight="1" x14ac:dyDescent="0.25"/>
    <row r="98" ht="18" customHeight="1" x14ac:dyDescent="0.25"/>
    <row r="99" ht="18" customHeight="1" x14ac:dyDescent="0.25"/>
    <row r="100" ht="18" customHeight="1" x14ac:dyDescent="0.25"/>
  </sheetData>
  <sheetProtection formatCells="0" formatColumns="0" formatRows="0" insertColumns="0" insertRows="0" deleteColumns="0" deleteRows="0"/>
  <mergeCells count="29">
    <mergeCell ref="B76:D76"/>
    <mergeCell ref="B29:D29"/>
    <mergeCell ref="B47:D47"/>
    <mergeCell ref="F47:H47"/>
    <mergeCell ref="F76:H76"/>
    <mergeCell ref="F75:H75"/>
    <mergeCell ref="B3:D3"/>
    <mergeCell ref="F3:H3"/>
    <mergeCell ref="J3:L3"/>
    <mergeCell ref="B13:D13"/>
    <mergeCell ref="N29:P29"/>
    <mergeCell ref="F29:H29"/>
    <mergeCell ref="J29:L29"/>
    <mergeCell ref="J13:L13"/>
    <mergeCell ref="J47:L47"/>
    <mergeCell ref="Z46:AB46"/>
    <mergeCell ref="N75:P75"/>
    <mergeCell ref="R75:T75"/>
    <mergeCell ref="Z74:AB74"/>
    <mergeCell ref="Z47:AB47"/>
    <mergeCell ref="J75:L75"/>
    <mergeCell ref="R29:T29"/>
    <mergeCell ref="V29:X29"/>
    <mergeCell ref="V3:X3"/>
    <mergeCell ref="R3:T3"/>
    <mergeCell ref="N3:P3"/>
    <mergeCell ref="R13:T13"/>
    <mergeCell ref="N13:P13"/>
    <mergeCell ref="V13:X13"/>
  </mergeCells>
  <pageMargins left="0.5" right="0.5" top="1" bottom="0.75" header="0.5" footer="0.5"/>
  <pageSetup scale="44" firstPageNumber="3" fitToHeight="0" orientation="portrait" r:id="rId1"/>
  <headerFooter scaleWithDoc="0" alignWithMargins="0">
    <oddFooter>&amp;C&amp;"Arial,Bold"&amp;10D-&amp;P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B988B-8D6C-4B3F-A78B-FDF6326CF538}">
  <sheetPr>
    <tabColor indexed="22"/>
    <pageSetUpPr fitToPage="1"/>
  </sheetPr>
  <dimension ref="A1:P97"/>
  <sheetViews>
    <sheetView view="pageBreakPreview" topLeftCell="A58" zoomScale="115" zoomScaleNormal="60" zoomScaleSheetLayoutView="115" workbookViewId="0">
      <selection activeCell="B1" sqref="B1"/>
    </sheetView>
  </sheetViews>
  <sheetFormatPr defaultColWidth="9.140625" defaultRowHeight="18" x14ac:dyDescent="0.25"/>
  <cols>
    <col min="1" max="1" width="36" style="1" customWidth="1"/>
    <col min="2" max="2" width="12.5703125" style="1" customWidth="1"/>
    <col min="3" max="3" width="2.5703125" style="1" customWidth="1"/>
    <col min="4" max="4" width="12.5703125" style="1" customWidth="1"/>
    <col min="5" max="5" width="4.7109375" style="1" customWidth="1"/>
    <col min="6" max="6" width="12.5703125" style="1" customWidth="1"/>
    <col min="7" max="7" width="2.28515625" style="1" customWidth="1"/>
    <col min="8" max="8" width="12.5703125" style="1" customWidth="1"/>
    <col min="9" max="9" width="4.7109375" style="1" customWidth="1"/>
    <col min="10" max="10" width="12.5703125" style="1" customWidth="1"/>
    <col min="11" max="11" width="2.140625" style="1" customWidth="1"/>
    <col min="12" max="12" width="12.5703125" style="1" customWidth="1"/>
    <col min="13" max="13" width="4.7109375" style="1" customWidth="1"/>
    <col min="14" max="14" width="12.5703125" style="1" customWidth="1"/>
    <col min="15" max="15" width="2.5703125" style="1" customWidth="1"/>
    <col min="16" max="16" width="12.5703125" style="1" customWidth="1"/>
    <col min="17" max="16384" width="9.140625" style="1"/>
  </cols>
  <sheetData>
    <row r="1" spans="1:16" ht="26.25" x14ac:dyDescent="0.4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6.5" customHeight="1" x14ac:dyDescent="0.25"/>
    <row r="3" spans="1:16" ht="18.75" customHeight="1" x14ac:dyDescent="0.3">
      <c r="B3" s="15">
        <v>2006</v>
      </c>
      <c r="C3" s="15"/>
      <c r="D3" s="15"/>
      <c r="E3" s="40"/>
      <c r="F3" s="15">
        <v>2006</v>
      </c>
      <c r="G3" s="15"/>
      <c r="H3" s="15"/>
      <c r="J3" s="15">
        <v>2006</v>
      </c>
      <c r="K3" s="15"/>
      <c r="L3" s="15"/>
      <c r="N3" s="15">
        <v>2006</v>
      </c>
      <c r="O3" s="15"/>
      <c r="P3" s="15"/>
    </row>
    <row r="4" spans="1:16" ht="18.75" customHeight="1" x14ac:dyDescent="0.25">
      <c r="B4" s="75" t="s">
        <v>15</v>
      </c>
      <c r="C4" s="75"/>
      <c r="D4" s="75"/>
      <c r="F4" s="12" t="s">
        <v>14</v>
      </c>
      <c r="G4" s="12"/>
      <c r="H4" s="12"/>
      <c r="J4" s="12" t="s">
        <v>13</v>
      </c>
      <c r="K4" s="12"/>
      <c r="L4" s="12"/>
      <c r="N4" s="12" t="s">
        <v>12</v>
      </c>
      <c r="O4" s="12"/>
      <c r="P4" s="12"/>
    </row>
    <row r="5" spans="1:16" ht="18.75" customHeight="1" x14ac:dyDescent="0.25">
      <c r="B5" s="9" t="s">
        <v>10</v>
      </c>
      <c r="C5" s="10"/>
      <c r="D5" s="9" t="s">
        <v>9</v>
      </c>
      <c r="E5" s="41"/>
      <c r="F5" s="9" t="s">
        <v>10</v>
      </c>
      <c r="G5" s="10"/>
      <c r="H5" s="9" t="s">
        <v>9</v>
      </c>
      <c r="J5" s="9" t="s">
        <v>10</v>
      </c>
      <c r="K5" s="10"/>
      <c r="L5" s="9" t="s">
        <v>9</v>
      </c>
      <c r="N5" s="9" t="s">
        <v>10</v>
      </c>
      <c r="O5" s="10"/>
      <c r="P5" s="9" t="s">
        <v>9</v>
      </c>
    </row>
    <row r="6" spans="1:16" ht="16.5" customHeight="1" x14ac:dyDescent="0.25"/>
    <row r="7" spans="1:16" ht="16.5" customHeight="1" x14ac:dyDescent="0.25">
      <c r="A7" s="1" t="s">
        <v>22</v>
      </c>
      <c r="B7" s="53">
        <v>6</v>
      </c>
      <c r="C7" s="5"/>
      <c r="D7" s="53">
        <v>1740</v>
      </c>
      <c r="E7" s="5"/>
      <c r="F7" s="5">
        <v>8</v>
      </c>
      <c r="G7" s="5"/>
      <c r="H7" s="5">
        <v>2361</v>
      </c>
      <c r="J7" s="5">
        <v>8</v>
      </c>
      <c r="K7" s="5"/>
      <c r="L7" s="5">
        <v>2361</v>
      </c>
      <c r="N7" s="5">
        <v>10</v>
      </c>
      <c r="O7" s="5"/>
      <c r="P7" s="5">
        <v>3042</v>
      </c>
    </row>
    <row r="8" spans="1:16" ht="16.5" customHeight="1" x14ac:dyDescent="0.25">
      <c r="B8" s="5"/>
      <c r="C8" s="5"/>
      <c r="D8" s="5"/>
      <c r="E8" s="5"/>
      <c r="F8" s="5"/>
      <c r="G8" s="5"/>
      <c r="H8" s="5"/>
      <c r="J8" s="5"/>
      <c r="K8" s="5"/>
      <c r="L8" s="5"/>
      <c r="N8" s="5"/>
      <c r="O8" s="5"/>
      <c r="P8" s="5"/>
    </row>
    <row r="9" spans="1:16" ht="16.5" customHeight="1" x14ac:dyDescent="0.25">
      <c r="A9" s="1" t="s">
        <v>21</v>
      </c>
      <c r="B9" s="5">
        <v>2</v>
      </c>
      <c r="C9" s="5"/>
      <c r="D9" s="5">
        <v>1090</v>
      </c>
      <c r="E9" s="5"/>
      <c r="F9" s="5">
        <v>2</v>
      </c>
      <c r="G9" s="5"/>
      <c r="H9" s="5">
        <v>1090</v>
      </c>
      <c r="J9" s="5">
        <v>2</v>
      </c>
      <c r="K9" s="5"/>
      <c r="L9" s="5">
        <v>1090</v>
      </c>
      <c r="N9" s="5">
        <v>5</v>
      </c>
      <c r="O9" s="5"/>
      <c r="P9" s="5">
        <v>1483</v>
      </c>
    </row>
    <row r="10" spans="1:16" ht="16.5" customHeight="1" x14ac:dyDescent="0.25">
      <c r="B10" s="5"/>
      <c r="C10" s="5"/>
      <c r="D10" s="5"/>
      <c r="E10" s="5"/>
      <c r="F10" s="5"/>
      <c r="G10" s="5"/>
      <c r="H10" s="5"/>
      <c r="J10" s="5"/>
      <c r="K10" s="5"/>
      <c r="L10" s="5"/>
      <c r="N10" s="5"/>
      <c r="O10" s="5"/>
      <c r="P10" s="5"/>
    </row>
    <row r="11" spans="1:16" ht="16.5" customHeight="1" x14ac:dyDescent="0.25">
      <c r="A11" s="1" t="s">
        <v>6</v>
      </c>
      <c r="B11" s="53">
        <v>1</v>
      </c>
      <c r="C11" s="5"/>
      <c r="D11" s="53">
        <v>352</v>
      </c>
      <c r="E11" s="5"/>
      <c r="F11" s="5">
        <v>1</v>
      </c>
      <c r="G11" s="5"/>
      <c r="H11" s="5">
        <v>352</v>
      </c>
      <c r="J11" s="5">
        <v>1</v>
      </c>
      <c r="K11" s="5"/>
      <c r="L11" s="5">
        <v>352</v>
      </c>
      <c r="N11" s="5">
        <v>1</v>
      </c>
      <c r="O11" s="5"/>
      <c r="P11" s="5">
        <v>352</v>
      </c>
    </row>
    <row r="12" spans="1:16" ht="16.5" customHeight="1" x14ac:dyDescent="0.25">
      <c r="B12" s="5"/>
      <c r="C12" s="5"/>
      <c r="D12" s="5"/>
      <c r="E12" s="5"/>
      <c r="F12" s="5"/>
      <c r="G12" s="5"/>
      <c r="H12" s="5"/>
      <c r="J12" s="5"/>
      <c r="K12" s="5"/>
      <c r="L12" s="5"/>
      <c r="N12" s="5"/>
      <c r="O12" s="5"/>
      <c r="P12" s="5"/>
    </row>
    <row r="13" spans="1:16" ht="16.5" customHeight="1" x14ac:dyDescent="0.25">
      <c r="A13" s="1" t="s">
        <v>18</v>
      </c>
      <c r="B13" s="53">
        <v>1</v>
      </c>
      <c r="C13" s="5"/>
      <c r="D13" s="53">
        <v>112</v>
      </c>
      <c r="E13" s="5"/>
      <c r="F13" s="5">
        <v>1</v>
      </c>
      <c r="G13" s="5"/>
      <c r="H13" s="5">
        <v>112</v>
      </c>
      <c r="J13" s="5">
        <v>1</v>
      </c>
      <c r="K13" s="5"/>
      <c r="L13" s="5">
        <v>112</v>
      </c>
      <c r="N13" s="5">
        <v>1</v>
      </c>
      <c r="O13" s="5"/>
      <c r="P13" s="5">
        <v>112</v>
      </c>
    </row>
    <row r="14" spans="1:16" ht="16.5" customHeight="1" x14ac:dyDescent="0.25">
      <c r="B14" s="5"/>
      <c r="C14" s="5"/>
      <c r="D14" s="5"/>
      <c r="E14" s="5"/>
      <c r="F14" s="5"/>
      <c r="G14" s="5"/>
      <c r="H14" s="5"/>
      <c r="J14" s="5"/>
      <c r="K14" s="5"/>
      <c r="L14" s="5"/>
      <c r="N14" s="5"/>
      <c r="O14" s="5"/>
      <c r="P14" s="5"/>
    </row>
    <row r="15" spans="1:16" ht="16.5" customHeight="1" x14ac:dyDescent="0.25">
      <c r="A15" s="1" t="s">
        <v>4</v>
      </c>
      <c r="B15" s="5">
        <v>2</v>
      </c>
      <c r="C15" s="5"/>
      <c r="D15" s="5">
        <v>289</v>
      </c>
      <c r="E15" s="5"/>
      <c r="F15" s="5">
        <v>4</v>
      </c>
      <c r="G15" s="5" t="s">
        <v>11</v>
      </c>
      <c r="H15" s="5">
        <v>546</v>
      </c>
      <c r="J15" s="5">
        <v>5</v>
      </c>
      <c r="K15" s="5"/>
      <c r="L15" s="5">
        <v>749</v>
      </c>
      <c r="N15" s="5">
        <v>8</v>
      </c>
      <c r="O15" s="5"/>
      <c r="P15" s="5">
        <v>1231</v>
      </c>
    </row>
    <row r="16" spans="1:16" ht="16.5" customHeight="1" x14ac:dyDescent="0.25">
      <c r="B16" s="5"/>
      <c r="C16" s="5"/>
      <c r="D16" s="5"/>
      <c r="E16" s="5"/>
      <c r="F16" s="5"/>
      <c r="G16" s="5"/>
      <c r="H16" s="5"/>
      <c r="J16" s="5"/>
      <c r="K16" s="5"/>
      <c r="L16" s="5"/>
      <c r="N16" s="5"/>
      <c r="O16" s="5"/>
      <c r="P16" s="5"/>
    </row>
    <row r="17" spans="1:16" ht="16.5" customHeight="1" collapsed="1" x14ac:dyDescent="0.25">
      <c r="A17" s="1" t="s">
        <v>3</v>
      </c>
      <c r="B17" s="54">
        <v>0</v>
      </c>
      <c r="C17" s="5"/>
      <c r="D17" s="54">
        <v>0</v>
      </c>
      <c r="E17" s="5"/>
      <c r="F17" s="54">
        <v>0</v>
      </c>
      <c r="G17" s="5"/>
      <c r="H17" s="54">
        <v>0</v>
      </c>
      <c r="J17" s="54">
        <v>0</v>
      </c>
      <c r="K17" s="5"/>
      <c r="L17" s="54">
        <v>0</v>
      </c>
      <c r="N17" s="53">
        <v>1</v>
      </c>
      <c r="O17" s="5"/>
      <c r="P17" s="53">
        <v>73</v>
      </c>
    </row>
    <row r="18" spans="1:16" ht="16.5" customHeight="1" x14ac:dyDescent="0.25">
      <c r="B18" s="5"/>
      <c r="C18" s="5"/>
      <c r="D18" s="5"/>
      <c r="E18" s="5"/>
      <c r="F18" s="5"/>
      <c r="G18" s="5"/>
      <c r="H18" s="5"/>
      <c r="J18" s="5"/>
      <c r="K18" s="5"/>
      <c r="L18" s="5"/>
      <c r="N18" s="5"/>
      <c r="O18" s="5"/>
      <c r="P18" s="5"/>
    </row>
    <row r="19" spans="1:16" ht="16.5" customHeight="1" x14ac:dyDescent="0.25">
      <c r="A19" s="1" t="s">
        <v>2</v>
      </c>
      <c r="B19" s="54">
        <v>0</v>
      </c>
      <c r="C19" s="5"/>
      <c r="D19" s="54">
        <v>0</v>
      </c>
      <c r="E19" s="5"/>
      <c r="F19" s="5">
        <v>1</v>
      </c>
      <c r="G19" s="5"/>
      <c r="H19" s="5">
        <v>110</v>
      </c>
      <c r="J19" s="5">
        <v>1</v>
      </c>
      <c r="K19" s="5"/>
      <c r="L19" s="5">
        <v>110</v>
      </c>
      <c r="N19" s="5">
        <v>2</v>
      </c>
      <c r="O19" s="5"/>
      <c r="P19" s="5">
        <v>178</v>
      </c>
    </row>
    <row r="20" spans="1:16" ht="16.5" customHeight="1" x14ac:dyDescent="0.25">
      <c r="B20" s="5"/>
      <c r="C20" s="5"/>
      <c r="D20" s="5"/>
      <c r="E20" s="5"/>
      <c r="F20" s="5"/>
      <c r="G20" s="5"/>
      <c r="H20" s="5"/>
      <c r="J20" s="5"/>
      <c r="K20" s="5"/>
      <c r="L20" s="5"/>
      <c r="N20" s="5"/>
      <c r="O20" s="5"/>
      <c r="P20" s="5"/>
    </row>
    <row r="21" spans="1:16" ht="16.5" customHeight="1" x14ac:dyDescent="0.25">
      <c r="A21" s="1" t="s">
        <v>1</v>
      </c>
      <c r="B21" s="52">
        <v>1</v>
      </c>
      <c r="C21" s="5"/>
      <c r="D21" s="52">
        <v>230</v>
      </c>
      <c r="E21" s="5"/>
      <c r="F21" s="5">
        <v>1</v>
      </c>
      <c r="G21" s="5"/>
      <c r="H21" s="5">
        <v>230</v>
      </c>
      <c r="J21" s="5">
        <v>1</v>
      </c>
      <c r="K21" s="5"/>
      <c r="L21" s="5">
        <v>230</v>
      </c>
      <c r="N21" s="5">
        <v>2</v>
      </c>
      <c r="O21" s="5"/>
      <c r="P21" s="5">
        <v>398</v>
      </c>
    </row>
    <row r="22" spans="1:16" ht="16.5" customHeight="1" x14ac:dyDescent="0.25">
      <c r="B22" s="52"/>
      <c r="C22" s="5"/>
      <c r="D22" s="51"/>
      <c r="E22" s="5"/>
      <c r="F22" s="5"/>
      <c r="G22" s="5"/>
      <c r="H22" s="5"/>
      <c r="J22" s="5"/>
      <c r="K22" s="5"/>
      <c r="L22" s="5"/>
      <c r="N22" s="5"/>
      <c r="O22" s="5"/>
      <c r="P22" s="5"/>
    </row>
    <row r="23" spans="1:16" ht="18.75" customHeight="1" collapsed="1" thickBot="1" x14ac:dyDescent="0.3">
      <c r="A23" s="6" t="s">
        <v>0</v>
      </c>
      <c r="B23" s="47">
        <v>13</v>
      </c>
      <c r="C23" s="5"/>
      <c r="D23" s="47">
        <v>3813</v>
      </c>
      <c r="E23" s="5"/>
      <c r="F23" s="47">
        <v>18</v>
      </c>
      <c r="G23" s="5"/>
      <c r="H23" s="47">
        <v>4801</v>
      </c>
      <c r="J23" s="47">
        <v>19</v>
      </c>
      <c r="K23" s="5"/>
      <c r="L23" s="47">
        <v>5004</v>
      </c>
      <c r="N23" s="47">
        <v>30</v>
      </c>
      <c r="O23" s="5"/>
      <c r="P23" s="47">
        <v>6869</v>
      </c>
    </row>
    <row r="24" spans="1:16" ht="18.75" customHeight="1" thickTop="1" x14ac:dyDescent="0.25">
      <c r="A24" s="6"/>
      <c r="B24" s="62"/>
      <c r="C24" s="5"/>
      <c r="D24" s="62"/>
      <c r="E24" s="5"/>
      <c r="F24" s="62"/>
      <c r="G24" s="5"/>
      <c r="H24" s="62"/>
      <c r="J24" s="62"/>
      <c r="K24" s="5"/>
      <c r="L24" s="62"/>
      <c r="N24" s="62"/>
      <c r="O24" s="5"/>
      <c r="P24" s="62"/>
    </row>
    <row r="25" spans="1:16" ht="16.5" customHeight="1" x14ac:dyDescent="0.25"/>
    <row r="26" spans="1:16" ht="18.75" customHeight="1" x14ac:dyDescent="0.3">
      <c r="B26" s="15">
        <v>2007</v>
      </c>
      <c r="C26" s="15"/>
      <c r="D26" s="15"/>
      <c r="F26" s="15">
        <v>2007</v>
      </c>
      <c r="G26" s="15"/>
      <c r="H26" s="15"/>
      <c r="J26" s="15">
        <v>2007</v>
      </c>
      <c r="K26" s="15"/>
      <c r="L26" s="15"/>
      <c r="N26" s="15">
        <v>2007</v>
      </c>
      <c r="O26" s="15"/>
      <c r="P26" s="15"/>
    </row>
    <row r="27" spans="1:16" ht="18.75" customHeight="1" x14ac:dyDescent="0.25">
      <c r="B27" s="75" t="s">
        <v>15</v>
      </c>
      <c r="C27" s="75"/>
      <c r="D27" s="75"/>
      <c r="F27" s="75" t="s">
        <v>14</v>
      </c>
      <c r="G27" s="75"/>
      <c r="H27" s="75"/>
      <c r="J27" s="75" t="s">
        <v>13</v>
      </c>
      <c r="K27" s="75"/>
      <c r="L27" s="75"/>
      <c r="N27" s="12" t="s">
        <v>12</v>
      </c>
      <c r="O27" s="12"/>
      <c r="P27" s="12"/>
    </row>
    <row r="28" spans="1:16" ht="18.75" customHeight="1" x14ac:dyDescent="0.25">
      <c r="B28" s="9" t="s">
        <v>10</v>
      </c>
      <c r="C28" s="10"/>
      <c r="D28" s="9" t="s">
        <v>9</v>
      </c>
      <c r="F28" s="9" t="s">
        <v>10</v>
      </c>
      <c r="G28" s="10"/>
      <c r="H28" s="9" t="s">
        <v>9</v>
      </c>
      <c r="J28" s="9" t="s">
        <v>10</v>
      </c>
      <c r="K28" s="10"/>
      <c r="L28" s="9" t="s">
        <v>9</v>
      </c>
      <c r="N28" s="9" t="s">
        <v>10</v>
      </c>
      <c r="O28" s="10"/>
      <c r="P28" s="9" t="s">
        <v>9</v>
      </c>
    </row>
    <row r="29" spans="1:16" ht="16.5" customHeight="1" x14ac:dyDescent="0.25"/>
    <row r="30" spans="1:16" ht="16.5" customHeight="1" x14ac:dyDescent="0.25">
      <c r="A30" s="1" t="s">
        <v>22</v>
      </c>
      <c r="B30" s="53">
        <v>2</v>
      </c>
      <c r="C30" s="5"/>
      <c r="D30" s="53">
        <f>195+309</f>
        <v>504</v>
      </c>
      <c r="F30" s="53">
        <f>1+1+1</f>
        <v>3</v>
      </c>
      <c r="G30" s="5"/>
      <c r="H30" s="53">
        <f>195+309+220</f>
        <v>724</v>
      </c>
      <c r="J30" s="53">
        <f>1+1+1</f>
        <v>3</v>
      </c>
      <c r="K30" s="5"/>
      <c r="L30" s="53">
        <f>195+309+220</f>
        <v>724</v>
      </c>
      <c r="N30" s="53">
        <f>3+1</f>
        <v>4</v>
      </c>
      <c r="O30" s="5"/>
      <c r="P30" s="53">
        <f>724+403</f>
        <v>1127</v>
      </c>
    </row>
    <row r="31" spans="1:16" ht="16.5" customHeight="1" x14ac:dyDescent="0.25">
      <c r="B31" s="5"/>
      <c r="C31" s="5"/>
      <c r="D31" s="5"/>
      <c r="F31" s="5"/>
      <c r="G31" s="5"/>
      <c r="H31" s="5"/>
      <c r="J31" s="5"/>
      <c r="K31" s="5"/>
      <c r="L31" s="5"/>
      <c r="N31" s="5"/>
      <c r="O31" s="5"/>
      <c r="P31" s="5"/>
    </row>
    <row r="32" spans="1:16" ht="16.5" customHeight="1" x14ac:dyDescent="0.25">
      <c r="A32" s="1" t="s">
        <v>21</v>
      </c>
      <c r="B32" s="5">
        <v>0</v>
      </c>
      <c r="C32" s="5"/>
      <c r="D32" s="5">
        <v>0</v>
      </c>
      <c r="F32" s="5">
        <v>0</v>
      </c>
      <c r="G32" s="5"/>
      <c r="H32" s="5">
        <v>0</v>
      </c>
      <c r="J32" s="5">
        <f>0+1</f>
        <v>1</v>
      </c>
      <c r="K32" s="5"/>
      <c r="L32" s="5">
        <f>0+209</f>
        <v>209</v>
      </c>
      <c r="N32" s="5">
        <v>1</v>
      </c>
      <c r="O32" s="5"/>
      <c r="P32" s="5">
        <v>209</v>
      </c>
    </row>
    <row r="33" spans="1:16" ht="16.5" customHeight="1" x14ac:dyDescent="0.25">
      <c r="B33" s="5"/>
      <c r="C33" s="5"/>
      <c r="D33" s="5"/>
      <c r="F33" s="5"/>
      <c r="G33" s="5"/>
      <c r="H33" s="5"/>
      <c r="J33" s="5"/>
      <c r="K33" s="5"/>
      <c r="L33" s="5"/>
      <c r="N33" s="5"/>
      <c r="O33" s="5"/>
      <c r="P33" s="5"/>
    </row>
    <row r="34" spans="1:16" ht="16.5" customHeight="1" x14ac:dyDescent="0.25">
      <c r="A34" s="1" t="s">
        <v>6</v>
      </c>
      <c r="B34" s="53">
        <v>1</v>
      </c>
      <c r="C34" s="5"/>
      <c r="D34" s="53">
        <v>279</v>
      </c>
      <c r="F34" s="53">
        <f>1+1+1+1-1</f>
        <v>3</v>
      </c>
      <c r="G34" s="5"/>
      <c r="H34" s="53">
        <f>279+262+238+225-225</f>
        <v>779</v>
      </c>
      <c r="J34" s="53">
        <f>1+1+1+1-1</f>
        <v>3</v>
      </c>
      <c r="K34" s="5"/>
      <c r="L34" s="53">
        <f>279+262+238+225-225</f>
        <v>779</v>
      </c>
      <c r="N34" s="53">
        <f>3+1+1</f>
        <v>5</v>
      </c>
      <c r="O34" s="5"/>
      <c r="P34" s="53">
        <f>779+397+374</f>
        <v>1550</v>
      </c>
    </row>
    <row r="35" spans="1:16" ht="16.5" customHeight="1" x14ac:dyDescent="0.25">
      <c r="B35" s="5"/>
      <c r="C35" s="5"/>
      <c r="D35" s="5"/>
      <c r="F35" s="5"/>
      <c r="G35" s="5"/>
      <c r="H35" s="5"/>
      <c r="J35" s="5"/>
      <c r="K35" s="5"/>
      <c r="L35" s="5"/>
      <c r="N35" s="5"/>
      <c r="O35" s="5"/>
      <c r="P35" s="5"/>
    </row>
    <row r="36" spans="1:16" ht="16.5" customHeight="1" x14ac:dyDescent="0.25">
      <c r="A36" s="1" t="s">
        <v>23</v>
      </c>
      <c r="B36" s="53">
        <v>0</v>
      </c>
      <c r="C36" s="5"/>
      <c r="D36" s="53">
        <v>0</v>
      </c>
      <c r="F36" s="53">
        <v>0</v>
      </c>
      <c r="G36" s="5"/>
      <c r="H36" s="53">
        <v>0</v>
      </c>
      <c r="J36" s="53">
        <f>0+1</f>
        <v>1</v>
      </c>
      <c r="K36" s="5"/>
      <c r="L36" s="53">
        <f>0+116</f>
        <v>116</v>
      </c>
      <c r="N36" s="53">
        <f>1+1</f>
        <v>2</v>
      </c>
      <c r="O36" s="5"/>
      <c r="P36" s="53">
        <f>116+248</f>
        <v>364</v>
      </c>
    </row>
    <row r="37" spans="1:16" ht="16.5" customHeight="1" x14ac:dyDescent="0.25">
      <c r="B37" s="5"/>
      <c r="C37" s="5"/>
      <c r="D37" s="5"/>
      <c r="F37" s="5"/>
      <c r="G37" s="5"/>
      <c r="H37" s="5"/>
      <c r="J37" s="5"/>
      <c r="K37" s="5"/>
      <c r="L37" s="5"/>
      <c r="N37" s="5"/>
      <c r="O37" s="5"/>
      <c r="P37" s="5"/>
    </row>
    <row r="38" spans="1:16" ht="16.5" customHeight="1" x14ac:dyDescent="0.25">
      <c r="A38" s="1" t="s">
        <v>18</v>
      </c>
      <c r="B38" s="53">
        <v>0</v>
      </c>
      <c r="C38" s="5"/>
      <c r="D38" s="53">
        <v>0</v>
      </c>
      <c r="F38" s="53">
        <v>0</v>
      </c>
      <c r="G38" s="5"/>
      <c r="H38" s="53">
        <v>0</v>
      </c>
      <c r="J38" s="53">
        <f>0+1</f>
        <v>1</v>
      </c>
      <c r="K38" s="5"/>
      <c r="L38" s="53">
        <f>0+476</f>
        <v>476</v>
      </c>
      <c r="N38" s="53">
        <v>1</v>
      </c>
      <c r="O38" s="5"/>
      <c r="P38" s="53">
        <v>476</v>
      </c>
    </row>
    <row r="39" spans="1:16" ht="16.5" customHeight="1" x14ac:dyDescent="0.25">
      <c r="B39" s="5"/>
      <c r="C39" s="5"/>
      <c r="D39" s="5"/>
      <c r="F39" s="5"/>
      <c r="G39" s="5"/>
      <c r="H39" s="5"/>
      <c r="J39" s="5"/>
      <c r="K39" s="5"/>
      <c r="L39" s="5"/>
      <c r="N39" s="5"/>
      <c r="O39" s="5"/>
      <c r="P39" s="5"/>
    </row>
    <row r="40" spans="1:16" ht="16.5" customHeight="1" x14ac:dyDescent="0.25">
      <c r="A40" s="1" t="s">
        <v>4</v>
      </c>
      <c r="B40" s="53">
        <v>0</v>
      </c>
      <c r="C40" s="5"/>
      <c r="D40" s="53">
        <v>0</v>
      </c>
      <c r="F40" s="48">
        <f>1-1</f>
        <v>0</v>
      </c>
      <c r="G40" s="5"/>
      <c r="H40" s="48">
        <f>206-206</f>
        <v>0</v>
      </c>
      <c r="J40" s="48">
        <f>0+1+1</f>
        <v>2</v>
      </c>
      <c r="K40" s="5"/>
      <c r="L40" s="48">
        <f>0+190+184</f>
        <v>374</v>
      </c>
      <c r="N40" s="48">
        <f>2+1+1+1+1+1</f>
        <v>7</v>
      </c>
      <c r="O40" s="5"/>
      <c r="P40" s="48">
        <f>374+261+150+150+149+135</f>
        <v>1219</v>
      </c>
    </row>
    <row r="41" spans="1:16" ht="16.5" customHeight="1" x14ac:dyDescent="0.25">
      <c r="B41" s="5"/>
      <c r="C41" s="5"/>
      <c r="D41" s="5"/>
      <c r="F41" s="5"/>
      <c r="G41" s="5"/>
      <c r="H41" s="5"/>
      <c r="J41" s="5"/>
      <c r="K41" s="5"/>
      <c r="L41" s="5"/>
      <c r="N41" s="5"/>
      <c r="O41" s="5"/>
      <c r="P41" s="5"/>
    </row>
    <row r="42" spans="1:16" ht="16.5" customHeight="1" x14ac:dyDescent="0.25">
      <c r="A42" s="1" t="s">
        <v>17</v>
      </c>
      <c r="B42" s="52">
        <v>1</v>
      </c>
      <c r="C42" s="5"/>
      <c r="D42" s="52">
        <v>88</v>
      </c>
      <c r="F42" s="49">
        <v>1</v>
      </c>
      <c r="G42" s="5"/>
      <c r="H42" s="49">
        <v>88</v>
      </c>
      <c r="J42" s="49">
        <v>1</v>
      </c>
      <c r="K42" s="5"/>
      <c r="L42" s="49">
        <v>88</v>
      </c>
      <c r="N42" s="49">
        <v>1</v>
      </c>
      <c r="O42" s="5"/>
      <c r="P42" s="49">
        <v>88</v>
      </c>
    </row>
    <row r="43" spans="1:16" ht="16.5" customHeight="1" x14ac:dyDescent="0.25">
      <c r="B43" s="52"/>
      <c r="C43" s="5"/>
      <c r="D43" s="52"/>
      <c r="F43" s="49"/>
      <c r="G43" s="5"/>
      <c r="H43" s="49"/>
      <c r="J43" s="49"/>
      <c r="K43" s="5"/>
      <c r="L43" s="49"/>
      <c r="N43" s="49"/>
      <c r="O43" s="5"/>
      <c r="P43" s="49"/>
    </row>
    <row r="44" spans="1:16" ht="16.5" customHeight="1" x14ac:dyDescent="0.25">
      <c r="A44" s="1" t="s">
        <v>3</v>
      </c>
      <c r="B44" s="53">
        <v>0</v>
      </c>
      <c r="C44" s="5"/>
      <c r="D44" s="53">
        <v>0</v>
      </c>
      <c r="F44" s="48">
        <v>0</v>
      </c>
      <c r="G44" s="5"/>
      <c r="H44" s="48">
        <v>0</v>
      </c>
      <c r="J44" s="48">
        <v>0</v>
      </c>
      <c r="K44" s="5"/>
      <c r="L44" s="48">
        <v>0</v>
      </c>
      <c r="N44" s="48">
        <f>0+1</f>
        <v>1</v>
      </c>
      <c r="O44" s="5"/>
      <c r="P44" s="48">
        <f>0+79</f>
        <v>79</v>
      </c>
    </row>
    <row r="45" spans="1:16" ht="16.5" customHeight="1" x14ac:dyDescent="0.25">
      <c r="B45" s="5"/>
      <c r="C45" s="5"/>
      <c r="D45" s="5"/>
      <c r="F45" s="5"/>
      <c r="G45" s="5"/>
      <c r="H45" s="5"/>
      <c r="J45" s="5"/>
      <c r="K45" s="5"/>
      <c r="L45" s="5"/>
      <c r="N45" s="5"/>
      <c r="O45" s="5"/>
      <c r="P45" s="5"/>
    </row>
    <row r="46" spans="1:16" ht="16.5" customHeight="1" x14ac:dyDescent="0.25">
      <c r="A46" s="1" t="s">
        <v>2</v>
      </c>
      <c r="B46" s="53">
        <v>0</v>
      </c>
      <c r="C46" s="5"/>
      <c r="D46" s="53">
        <v>0</v>
      </c>
      <c r="F46" s="49">
        <v>1</v>
      </c>
      <c r="G46" s="5"/>
      <c r="H46" s="49">
        <v>127</v>
      </c>
      <c r="J46" s="49">
        <v>1</v>
      </c>
      <c r="K46" s="5"/>
      <c r="L46" s="49">
        <v>127</v>
      </c>
      <c r="N46" s="49">
        <f>1+1+1</f>
        <v>3</v>
      </c>
      <c r="O46" s="5"/>
      <c r="P46" s="49">
        <f>127+107+104</f>
        <v>338</v>
      </c>
    </row>
    <row r="47" spans="1:16" ht="16.5" customHeight="1" x14ac:dyDescent="0.25">
      <c r="B47" s="5"/>
      <c r="C47" s="5"/>
      <c r="D47" s="5"/>
      <c r="F47" s="5"/>
      <c r="G47" s="5"/>
      <c r="H47" s="5"/>
      <c r="J47" s="5"/>
      <c r="K47" s="5"/>
      <c r="L47" s="5"/>
      <c r="N47" s="5"/>
      <c r="O47" s="5"/>
      <c r="P47" s="5"/>
    </row>
    <row r="48" spans="1:16" ht="16.5" customHeight="1" x14ac:dyDescent="0.25">
      <c r="A48" s="1" t="s">
        <v>1</v>
      </c>
      <c r="B48" s="53">
        <v>0</v>
      </c>
      <c r="C48" s="5"/>
      <c r="D48" s="53">
        <v>0</v>
      </c>
      <c r="F48" s="48">
        <v>0</v>
      </c>
      <c r="G48" s="5"/>
      <c r="H48" s="48">
        <v>0</v>
      </c>
      <c r="J48" s="48">
        <f>0+1</f>
        <v>1</v>
      </c>
      <c r="K48" s="5"/>
      <c r="L48" s="48">
        <f>0+168</f>
        <v>168</v>
      </c>
      <c r="N48" s="48">
        <v>1</v>
      </c>
      <c r="O48" s="5"/>
      <c r="P48" s="48">
        <v>168</v>
      </c>
    </row>
    <row r="49" spans="1:16" ht="16.5" customHeight="1" x14ac:dyDescent="0.25">
      <c r="B49" s="52"/>
      <c r="C49" s="5"/>
      <c r="D49" s="51"/>
      <c r="F49" s="49"/>
      <c r="G49" s="5"/>
      <c r="H49" s="50"/>
      <c r="J49" s="49"/>
      <c r="K49" s="5"/>
      <c r="L49" s="50"/>
      <c r="N49" s="49"/>
      <c r="O49" s="5"/>
      <c r="P49" s="50"/>
    </row>
    <row r="50" spans="1:16" ht="18.75" customHeight="1" collapsed="1" thickBot="1" x14ac:dyDescent="0.3">
      <c r="A50" s="6" t="s">
        <v>0</v>
      </c>
      <c r="B50" s="47">
        <f>SUM(B30:B49)</f>
        <v>4</v>
      </c>
      <c r="C50" s="5"/>
      <c r="D50" s="47">
        <f>SUM(D30:D49)</f>
        <v>871</v>
      </c>
      <c r="F50" s="47">
        <f>SUM(F30:F49)</f>
        <v>8</v>
      </c>
      <c r="G50" s="5"/>
      <c r="H50" s="47">
        <f>SUM(H30:H49)</f>
        <v>1718</v>
      </c>
      <c r="J50" s="47">
        <f>SUM(J30:J49)</f>
        <v>14</v>
      </c>
      <c r="K50" s="5"/>
      <c r="L50" s="47">
        <f>SUM(L30:L49)</f>
        <v>3061</v>
      </c>
      <c r="N50" s="47">
        <f>SUM(N30:N49)</f>
        <v>26</v>
      </c>
      <c r="O50" s="5"/>
      <c r="P50" s="47">
        <f>SUM(P30:P49)</f>
        <v>5618</v>
      </c>
    </row>
    <row r="51" spans="1:16" ht="18.75" customHeight="1" thickTop="1" x14ac:dyDescent="0.25">
      <c r="A51" s="6"/>
      <c r="B51" s="62"/>
      <c r="C51" s="5"/>
      <c r="D51" s="62"/>
      <c r="F51" s="62"/>
      <c r="G51" s="5"/>
      <c r="H51" s="62"/>
      <c r="J51" s="62"/>
      <c r="K51" s="5"/>
      <c r="L51" s="62"/>
      <c r="N51" s="62"/>
      <c r="O51" s="5"/>
      <c r="P51" s="62"/>
    </row>
    <row r="52" spans="1:16" ht="16.5" customHeight="1" x14ac:dyDescent="0.25"/>
    <row r="53" spans="1:16" ht="18.75" customHeight="1" x14ac:dyDescent="0.3">
      <c r="B53" s="15">
        <v>2008</v>
      </c>
      <c r="C53" s="15"/>
      <c r="D53" s="15"/>
      <c r="F53" s="15">
        <v>2008</v>
      </c>
      <c r="G53" s="15"/>
      <c r="H53" s="15"/>
      <c r="J53" s="15">
        <v>2008</v>
      </c>
      <c r="K53" s="15"/>
      <c r="L53" s="15"/>
      <c r="N53" s="15">
        <v>2008</v>
      </c>
      <c r="O53" s="15"/>
      <c r="P53" s="15"/>
    </row>
    <row r="54" spans="1:16" ht="18.75" customHeight="1" x14ac:dyDescent="0.25">
      <c r="B54" s="75" t="s">
        <v>15</v>
      </c>
      <c r="C54" s="75"/>
      <c r="D54" s="75"/>
      <c r="F54" s="75" t="s">
        <v>14</v>
      </c>
      <c r="G54" s="75"/>
      <c r="H54" s="75"/>
      <c r="J54" s="75" t="s">
        <v>13</v>
      </c>
      <c r="K54" s="75"/>
      <c r="L54" s="75"/>
      <c r="N54" s="12" t="s">
        <v>12</v>
      </c>
      <c r="O54" s="12"/>
      <c r="P54" s="12"/>
    </row>
    <row r="55" spans="1:16" ht="18.75" customHeight="1" x14ac:dyDescent="0.25">
      <c r="B55" s="9" t="s">
        <v>10</v>
      </c>
      <c r="C55" s="10"/>
      <c r="D55" s="9" t="s">
        <v>9</v>
      </c>
      <c r="F55" s="9" t="s">
        <v>10</v>
      </c>
      <c r="G55" s="10"/>
      <c r="H55" s="9" t="s">
        <v>9</v>
      </c>
      <c r="J55" s="9" t="s">
        <v>10</v>
      </c>
      <c r="K55" s="10"/>
      <c r="L55" s="9" t="s">
        <v>9</v>
      </c>
      <c r="N55" s="9" t="s">
        <v>10</v>
      </c>
      <c r="O55" s="10"/>
      <c r="P55" s="9" t="s">
        <v>9</v>
      </c>
    </row>
    <row r="56" spans="1:16" ht="16.5" customHeight="1" x14ac:dyDescent="0.25"/>
    <row r="57" spans="1:16" ht="16.5" customHeight="1" x14ac:dyDescent="0.25">
      <c r="A57" s="1" t="s">
        <v>22</v>
      </c>
      <c r="B57" s="48">
        <v>1</v>
      </c>
      <c r="C57" s="5"/>
      <c r="D57" s="48">
        <v>286</v>
      </c>
      <c r="F57" s="48">
        <v>2</v>
      </c>
      <c r="G57" s="5"/>
      <c r="H57" s="48">
        <v>528</v>
      </c>
      <c r="J57" s="48">
        <v>2</v>
      </c>
      <c r="K57" s="5"/>
      <c r="L57" s="48">
        <v>528</v>
      </c>
      <c r="N57" s="48">
        <f>2+1+1+1+1</f>
        <v>6</v>
      </c>
      <c r="O57" s="5"/>
      <c r="P57" s="48">
        <f>528+226+256+539+222</f>
        <v>1771</v>
      </c>
    </row>
    <row r="58" spans="1:16" ht="16.5" customHeight="1" x14ac:dyDescent="0.25">
      <c r="B58" s="5"/>
      <c r="C58" s="5"/>
      <c r="D58" s="5"/>
      <c r="F58" s="5"/>
      <c r="G58" s="5"/>
      <c r="H58" s="5"/>
      <c r="J58" s="5"/>
      <c r="K58" s="5"/>
      <c r="L58" s="5"/>
      <c r="N58" s="5"/>
      <c r="O58" s="5"/>
      <c r="P58" s="5"/>
    </row>
    <row r="59" spans="1:16" ht="16.5" customHeight="1" collapsed="1" x14ac:dyDescent="0.25">
      <c r="A59" s="1" t="s">
        <v>6</v>
      </c>
      <c r="B59" s="48">
        <v>2</v>
      </c>
      <c r="C59" s="5"/>
      <c r="D59" s="48">
        <f>332+199</f>
        <v>531</v>
      </c>
      <c r="F59" s="48">
        <v>2</v>
      </c>
      <c r="G59" s="5"/>
      <c r="H59" s="48">
        <v>531</v>
      </c>
      <c r="J59" s="48">
        <v>2</v>
      </c>
      <c r="K59" s="5"/>
      <c r="L59" s="48">
        <v>531</v>
      </c>
      <c r="N59" s="48">
        <v>2</v>
      </c>
      <c r="O59" s="5"/>
      <c r="P59" s="48">
        <v>531</v>
      </c>
    </row>
    <row r="60" spans="1:16" ht="16.5" customHeight="1" x14ac:dyDescent="0.25">
      <c r="B60" s="5"/>
      <c r="C60" s="5"/>
      <c r="D60" s="5"/>
      <c r="F60" s="5"/>
      <c r="G60" s="5"/>
      <c r="H60" s="5"/>
      <c r="J60" s="5"/>
      <c r="K60" s="5"/>
      <c r="L60" s="5"/>
      <c r="N60" s="5"/>
      <c r="O60" s="5"/>
      <c r="P60" s="5"/>
    </row>
    <row r="61" spans="1:16" ht="16.5" customHeight="1" x14ac:dyDescent="0.25">
      <c r="A61" s="1" t="s">
        <v>23</v>
      </c>
      <c r="B61" s="48">
        <v>1</v>
      </c>
      <c r="C61" s="5"/>
      <c r="D61" s="48">
        <v>231</v>
      </c>
      <c r="F61" s="48">
        <v>1</v>
      </c>
      <c r="G61" s="5"/>
      <c r="H61" s="48">
        <v>231</v>
      </c>
      <c r="J61" s="48">
        <v>1</v>
      </c>
      <c r="K61" s="5"/>
      <c r="L61" s="48">
        <v>231</v>
      </c>
      <c r="N61" s="48">
        <v>1</v>
      </c>
      <c r="O61" s="5"/>
      <c r="P61" s="48">
        <v>231</v>
      </c>
    </row>
    <row r="62" spans="1:16" ht="16.5" customHeight="1" x14ac:dyDescent="0.25">
      <c r="B62" s="5"/>
      <c r="C62" s="5"/>
      <c r="D62" s="5"/>
      <c r="F62" s="5"/>
      <c r="G62" s="5"/>
      <c r="H62" s="5"/>
      <c r="J62" s="5"/>
      <c r="K62" s="5"/>
      <c r="L62" s="5"/>
      <c r="N62" s="5"/>
      <c r="O62" s="5"/>
      <c r="P62" s="5"/>
    </row>
    <row r="63" spans="1:16" ht="16.5" customHeight="1" x14ac:dyDescent="0.25">
      <c r="A63" s="1" t="s">
        <v>18</v>
      </c>
      <c r="B63" s="48">
        <v>1</v>
      </c>
      <c r="C63" s="5"/>
      <c r="D63" s="48">
        <v>202</v>
      </c>
      <c r="F63" s="48">
        <v>1</v>
      </c>
      <c r="G63" s="5"/>
      <c r="H63" s="48">
        <v>202</v>
      </c>
      <c r="J63" s="48">
        <v>2</v>
      </c>
      <c r="K63" s="5"/>
      <c r="L63" s="48">
        <v>368</v>
      </c>
      <c r="N63" s="48">
        <v>2</v>
      </c>
      <c r="O63" s="5"/>
      <c r="P63" s="48">
        <v>368</v>
      </c>
    </row>
    <row r="64" spans="1:16" ht="16.5" customHeight="1" x14ac:dyDescent="0.25">
      <c r="B64" s="5"/>
      <c r="C64" s="5"/>
      <c r="D64" s="5"/>
      <c r="F64" s="5"/>
      <c r="G64" s="5"/>
      <c r="H64" s="5"/>
      <c r="J64" s="5"/>
      <c r="K64" s="5"/>
      <c r="L64" s="5"/>
      <c r="N64" s="5"/>
      <c r="O64" s="5"/>
      <c r="P64" s="5"/>
    </row>
    <row r="65" spans="1:16" ht="16.5" customHeight="1" x14ac:dyDescent="0.25">
      <c r="A65" s="1" t="s">
        <v>4</v>
      </c>
      <c r="B65" s="48">
        <v>0</v>
      </c>
      <c r="C65" s="5"/>
      <c r="D65" s="48">
        <v>0</v>
      </c>
      <c r="F65" s="48">
        <v>8</v>
      </c>
      <c r="G65" s="5"/>
      <c r="H65" s="48">
        <v>1604</v>
      </c>
      <c r="J65" s="48">
        <v>9</v>
      </c>
      <c r="K65" s="5" t="s">
        <v>11</v>
      </c>
      <c r="L65" s="48">
        <v>1716</v>
      </c>
      <c r="N65" s="48">
        <f>9+1+1+1+1+1</f>
        <v>14</v>
      </c>
      <c r="O65" s="5" t="s">
        <v>11</v>
      </c>
      <c r="P65" s="48">
        <f>1716+165+170+317+351+153</f>
        <v>2872</v>
      </c>
    </row>
    <row r="66" spans="1:16" ht="16.5" customHeight="1" x14ac:dyDescent="0.25">
      <c r="B66" s="5"/>
      <c r="C66" s="5"/>
      <c r="D66" s="5"/>
      <c r="F66" s="5"/>
      <c r="G66" s="5"/>
      <c r="H66" s="5"/>
      <c r="J66" s="5"/>
      <c r="K66" s="5"/>
      <c r="L66" s="5"/>
      <c r="N66" s="5"/>
      <c r="O66" s="5"/>
      <c r="P66" s="5"/>
    </row>
    <row r="67" spans="1:16" ht="16.5" customHeight="1" x14ac:dyDescent="0.25">
      <c r="A67" s="1" t="s">
        <v>17</v>
      </c>
      <c r="B67" s="49">
        <v>1</v>
      </c>
      <c r="C67" s="5"/>
      <c r="D67" s="49">
        <v>105</v>
      </c>
      <c r="F67" s="49">
        <v>1</v>
      </c>
      <c r="G67" s="5"/>
      <c r="H67" s="49">
        <v>105</v>
      </c>
      <c r="J67" s="49">
        <v>1</v>
      </c>
      <c r="K67" s="5"/>
      <c r="L67" s="49">
        <v>105</v>
      </c>
      <c r="N67" s="49">
        <v>1</v>
      </c>
      <c r="O67" s="5"/>
      <c r="P67" s="49">
        <v>105</v>
      </c>
    </row>
    <row r="68" spans="1:16" ht="16.5" customHeight="1" x14ac:dyDescent="0.25">
      <c r="B68" s="49"/>
      <c r="C68" s="5"/>
      <c r="D68" s="49"/>
      <c r="F68" s="49"/>
      <c r="G68" s="5"/>
      <c r="H68" s="49"/>
      <c r="J68" s="49"/>
      <c r="K68" s="5"/>
      <c r="L68" s="49"/>
      <c r="N68" s="49"/>
      <c r="O68" s="5"/>
      <c r="P68" s="49"/>
    </row>
    <row r="69" spans="1:16" ht="16.5" customHeight="1" x14ac:dyDescent="0.25">
      <c r="A69" s="1" t="s">
        <v>3</v>
      </c>
      <c r="B69" s="48">
        <v>0</v>
      </c>
      <c r="C69" s="5"/>
      <c r="D69" s="48">
        <v>0</v>
      </c>
      <c r="F69" s="48">
        <v>0</v>
      </c>
      <c r="G69" s="5"/>
      <c r="H69" s="48">
        <v>0</v>
      </c>
      <c r="J69" s="48">
        <v>0</v>
      </c>
      <c r="K69" s="5"/>
      <c r="L69" s="48">
        <v>0</v>
      </c>
      <c r="N69" s="48">
        <v>1</v>
      </c>
      <c r="O69" s="5"/>
      <c r="P69" s="48">
        <v>82</v>
      </c>
    </row>
    <row r="70" spans="1:16" ht="16.5" customHeight="1" x14ac:dyDescent="0.25">
      <c r="B70" s="5"/>
      <c r="C70" s="5"/>
      <c r="D70" s="5"/>
      <c r="F70" s="5"/>
      <c r="G70" s="5"/>
      <c r="H70" s="5"/>
      <c r="J70" s="5"/>
      <c r="K70" s="5"/>
      <c r="L70" s="5"/>
      <c r="N70" s="5"/>
      <c r="O70" s="5"/>
      <c r="P70" s="5"/>
    </row>
    <row r="71" spans="1:16" ht="16.5" customHeight="1" x14ac:dyDescent="0.25">
      <c r="A71" s="1" t="s">
        <v>2</v>
      </c>
      <c r="B71" s="48">
        <v>1</v>
      </c>
      <c r="C71" s="5"/>
      <c r="D71" s="48">
        <v>95</v>
      </c>
      <c r="F71" s="48">
        <v>3</v>
      </c>
      <c r="G71" s="5"/>
      <c r="H71" s="48">
        <v>388</v>
      </c>
      <c r="J71" s="48">
        <v>4</v>
      </c>
      <c r="K71" s="5"/>
      <c r="L71" s="48">
        <v>479</v>
      </c>
      <c r="N71" s="48">
        <v>4</v>
      </c>
      <c r="O71" s="5"/>
      <c r="P71" s="48">
        <v>479</v>
      </c>
    </row>
    <row r="72" spans="1:16" ht="16.5" customHeight="1" x14ac:dyDescent="0.25">
      <c r="B72" s="5"/>
      <c r="C72" s="5"/>
      <c r="D72" s="5"/>
      <c r="F72" s="5"/>
      <c r="G72" s="5"/>
      <c r="H72" s="5"/>
      <c r="J72" s="5"/>
      <c r="K72" s="5"/>
      <c r="L72" s="5"/>
      <c r="N72" s="5"/>
      <c r="O72" s="5"/>
      <c r="P72" s="5"/>
    </row>
    <row r="73" spans="1:16" ht="18.75" customHeight="1" collapsed="1" thickBot="1" x14ac:dyDescent="0.3">
      <c r="A73" s="6" t="s">
        <v>0</v>
      </c>
      <c r="B73" s="47">
        <f>SUM(B57:B72)</f>
        <v>7</v>
      </c>
      <c r="C73" s="5"/>
      <c r="D73" s="47">
        <f>SUM(D57:D72)</f>
        <v>1450</v>
      </c>
      <c r="F73" s="47">
        <v>18</v>
      </c>
      <c r="G73" s="5"/>
      <c r="H73" s="47">
        <v>3589</v>
      </c>
      <c r="J73" s="47">
        <f>SUM(J57:J72)</f>
        <v>21</v>
      </c>
      <c r="K73" s="5"/>
      <c r="L73" s="47">
        <f>SUM(L57:L72)</f>
        <v>3958</v>
      </c>
      <c r="N73" s="47">
        <f>SUM(N57:N72)</f>
        <v>31</v>
      </c>
      <c r="O73" s="5"/>
      <c r="P73" s="47">
        <f>SUM(P57:P72)</f>
        <v>6439</v>
      </c>
    </row>
    <row r="74" spans="1:16" ht="18.75" customHeight="1" thickTop="1" x14ac:dyDescent="0.25">
      <c r="A74" s="6"/>
      <c r="B74" s="62"/>
      <c r="C74" s="5"/>
      <c r="D74" s="62"/>
      <c r="F74" s="62"/>
      <c r="G74" s="5"/>
      <c r="H74" s="62"/>
      <c r="J74" s="62"/>
      <c r="K74" s="5"/>
      <c r="L74" s="62"/>
      <c r="N74" s="62"/>
      <c r="O74" s="5"/>
      <c r="P74" s="62"/>
    </row>
    <row r="75" spans="1:16" ht="16.5" customHeight="1" x14ac:dyDescent="0.25"/>
    <row r="76" spans="1:16" ht="18.75" customHeight="1" x14ac:dyDescent="0.3">
      <c r="B76" s="15">
        <v>2009</v>
      </c>
      <c r="C76" s="15"/>
      <c r="D76" s="15"/>
      <c r="F76" s="15">
        <v>2009</v>
      </c>
      <c r="G76" s="15"/>
      <c r="H76" s="15"/>
      <c r="J76" s="15">
        <v>2009</v>
      </c>
      <c r="K76" s="15"/>
      <c r="L76" s="15"/>
      <c r="N76" s="15">
        <v>2009</v>
      </c>
      <c r="O76" s="15"/>
      <c r="P76" s="15"/>
    </row>
    <row r="77" spans="1:16" ht="18.75" customHeight="1" x14ac:dyDescent="0.25">
      <c r="B77" s="75" t="s">
        <v>15</v>
      </c>
      <c r="C77" s="75"/>
      <c r="D77" s="75"/>
      <c r="F77" s="75" t="s">
        <v>14</v>
      </c>
      <c r="G77" s="75"/>
      <c r="H77" s="75"/>
      <c r="J77" s="75" t="s">
        <v>13</v>
      </c>
      <c r="K77" s="75"/>
      <c r="L77" s="75"/>
      <c r="N77" s="12" t="s">
        <v>12</v>
      </c>
      <c r="O77" s="12"/>
      <c r="P77" s="12"/>
    </row>
    <row r="78" spans="1:16" ht="18.75" customHeight="1" x14ac:dyDescent="0.25">
      <c r="B78" s="9" t="s">
        <v>10</v>
      </c>
      <c r="C78" s="10"/>
      <c r="D78" s="9" t="s">
        <v>9</v>
      </c>
      <c r="F78" s="9" t="s">
        <v>10</v>
      </c>
      <c r="G78" s="10"/>
      <c r="H78" s="9" t="s">
        <v>9</v>
      </c>
      <c r="J78" s="9" t="s">
        <v>10</v>
      </c>
      <c r="K78" s="10"/>
      <c r="L78" s="9" t="s">
        <v>9</v>
      </c>
      <c r="N78" s="9" t="s">
        <v>10</v>
      </c>
      <c r="O78" s="10"/>
      <c r="P78" s="9" t="s">
        <v>9</v>
      </c>
    </row>
    <row r="79" spans="1:16" ht="16.5" customHeight="1" x14ac:dyDescent="0.25"/>
    <row r="80" spans="1:16" ht="16.5" customHeight="1" x14ac:dyDescent="0.25">
      <c r="A80" s="1" t="s">
        <v>22</v>
      </c>
      <c r="B80" s="43">
        <v>1</v>
      </c>
      <c r="C80" s="43"/>
      <c r="D80" s="43">
        <v>209</v>
      </c>
      <c r="F80" s="43">
        <v>1</v>
      </c>
      <c r="G80" s="43"/>
      <c r="H80" s="43">
        <v>209</v>
      </c>
      <c r="J80" s="45">
        <v>1</v>
      </c>
      <c r="K80" s="45"/>
      <c r="L80" s="45">
        <v>209</v>
      </c>
      <c r="N80" s="45">
        <v>4</v>
      </c>
      <c r="O80" s="45"/>
      <c r="P80" s="45">
        <v>1127</v>
      </c>
    </row>
    <row r="81" spans="1:16" ht="16.5" customHeight="1" x14ac:dyDescent="0.25">
      <c r="B81" s="43"/>
      <c r="C81" s="43"/>
      <c r="D81" s="43"/>
      <c r="F81" s="43"/>
      <c r="G81" s="43"/>
      <c r="H81" s="43"/>
      <c r="J81" s="45"/>
      <c r="K81" s="45"/>
      <c r="L81" s="45"/>
      <c r="N81" s="45"/>
      <c r="O81" s="45"/>
      <c r="P81" s="45"/>
    </row>
    <row r="82" spans="1:16" ht="16.5" customHeight="1" x14ac:dyDescent="0.25">
      <c r="A82" s="1" t="s">
        <v>21</v>
      </c>
      <c r="B82" s="43">
        <v>0</v>
      </c>
      <c r="C82" s="43"/>
      <c r="D82" s="43">
        <v>0</v>
      </c>
      <c r="F82" s="43">
        <v>0</v>
      </c>
      <c r="G82" s="43"/>
      <c r="H82" s="43">
        <v>0</v>
      </c>
      <c r="J82" s="45">
        <v>0</v>
      </c>
      <c r="K82" s="45"/>
      <c r="L82" s="45">
        <v>0</v>
      </c>
      <c r="N82" s="45">
        <v>1</v>
      </c>
      <c r="O82" s="45"/>
      <c r="P82" s="45">
        <v>232</v>
      </c>
    </row>
    <row r="83" spans="1:16" ht="16.5" customHeight="1" x14ac:dyDescent="0.25">
      <c r="B83" s="43"/>
      <c r="C83" s="43"/>
      <c r="D83" s="43"/>
      <c r="F83" s="43"/>
      <c r="G83" s="43"/>
      <c r="H83" s="43"/>
      <c r="J83" s="45"/>
      <c r="K83" s="45"/>
      <c r="L83" s="45"/>
      <c r="N83" s="45"/>
      <c r="O83" s="45"/>
      <c r="P83" s="45"/>
    </row>
    <row r="84" spans="1:16" ht="16.5" customHeight="1" x14ac:dyDescent="0.25">
      <c r="A84" s="1" t="s">
        <v>20</v>
      </c>
      <c r="B84" s="43">
        <v>0</v>
      </c>
      <c r="C84" s="43"/>
      <c r="D84" s="43">
        <v>0</v>
      </c>
      <c r="F84" s="43">
        <v>0</v>
      </c>
      <c r="G84" s="43"/>
      <c r="H84" s="43">
        <v>0</v>
      </c>
      <c r="J84" s="45">
        <v>1</v>
      </c>
      <c r="K84" s="45"/>
      <c r="L84" s="45">
        <v>311</v>
      </c>
      <c r="N84" s="45">
        <v>2</v>
      </c>
      <c r="O84" s="45"/>
      <c r="P84" s="45">
        <v>721</v>
      </c>
    </row>
    <row r="85" spans="1:16" ht="16.5" customHeight="1" x14ac:dyDescent="0.25">
      <c r="B85" s="43"/>
      <c r="C85" s="43"/>
      <c r="D85" s="43"/>
      <c r="F85" s="43"/>
      <c r="G85" s="43"/>
      <c r="H85" s="43"/>
      <c r="J85" s="45"/>
      <c r="K85" s="45"/>
      <c r="L85" s="45"/>
      <c r="N85" s="45"/>
      <c r="O85" s="45"/>
      <c r="P85" s="45"/>
    </row>
    <row r="86" spans="1:16" ht="16.5" customHeight="1" collapsed="1" x14ac:dyDescent="0.25">
      <c r="A86" s="1" t="s">
        <v>4</v>
      </c>
      <c r="B86" s="43">
        <v>3</v>
      </c>
      <c r="C86" s="43"/>
      <c r="D86" s="43">
        <f>245+120+149</f>
        <v>514</v>
      </c>
      <c r="F86" s="43">
        <f>3+1</f>
        <v>4</v>
      </c>
      <c r="G86" s="43"/>
      <c r="H86" s="43">
        <f>245+120+149+404</f>
        <v>918</v>
      </c>
      <c r="J86" s="45">
        <f>3+1+1+1</f>
        <v>6</v>
      </c>
      <c r="K86" s="45"/>
      <c r="L86" s="45">
        <f>245+120+149+404+226+196</f>
        <v>1340</v>
      </c>
      <c r="N86" s="45">
        <f>3+1+1+1</f>
        <v>6</v>
      </c>
      <c r="O86" s="45"/>
      <c r="P86" s="45">
        <f>245+120+149+404+226+196</f>
        <v>1340</v>
      </c>
    </row>
    <row r="87" spans="1:16" ht="16.5" customHeight="1" x14ac:dyDescent="0.25">
      <c r="B87" s="43"/>
      <c r="C87" s="43"/>
      <c r="D87" s="43"/>
      <c r="F87" s="43"/>
      <c r="G87" s="43"/>
      <c r="H87" s="43"/>
      <c r="J87" s="45"/>
      <c r="K87" s="45"/>
      <c r="L87" s="45"/>
      <c r="N87" s="45"/>
      <c r="O87" s="45"/>
      <c r="P87" s="45"/>
    </row>
    <row r="88" spans="1:16" ht="16.5" customHeight="1" collapsed="1" x14ac:dyDescent="0.25">
      <c r="A88" s="1" t="s">
        <v>2</v>
      </c>
      <c r="B88" s="43">
        <v>1</v>
      </c>
      <c r="C88" s="43"/>
      <c r="D88" s="43">
        <v>82</v>
      </c>
      <c r="F88" s="43">
        <f>1+1</f>
        <v>2</v>
      </c>
      <c r="G88" s="43"/>
      <c r="H88" s="43">
        <f>82+81</f>
        <v>163</v>
      </c>
      <c r="J88" s="45">
        <f>1+1</f>
        <v>2</v>
      </c>
      <c r="K88" s="45"/>
      <c r="L88" s="45">
        <f>82+81</f>
        <v>163</v>
      </c>
      <c r="N88" s="45">
        <v>4</v>
      </c>
      <c r="O88" s="45"/>
      <c r="P88" s="45">
        <v>333</v>
      </c>
    </row>
    <row r="89" spans="1:16" ht="16.5" customHeight="1" x14ac:dyDescent="0.25">
      <c r="B89" s="43"/>
      <c r="C89" s="43"/>
      <c r="D89" s="43"/>
      <c r="F89" s="43"/>
      <c r="G89" s="43"/>
      <c r="H89" s="43"/>
      <c r="J89" s="45"/>
      <c r="K89" s="45"/>
      <c r="L89" s="45"/>
      <c r="N89" s="45"/>
      <c r="O89" s="45"/>
      <c r="P89" s="45"/>
    </row>
    <row r="90" spans="1:16" ht="16.5" customHeight="1" x14ac:dyDescent="0.25">
      <c r="A90" s="1" t="s">
        <v>1</v>
      </c>
      <c r="B90" s="43">
        <v>0</v>
      </c>
      <c r="C90" s="43"/>
      <c r="D90" s="43">
        <v>0</v>
      </c>
      <c r="F90" s="43">
        <v>0</v>
      </c>
      <c r="G90" s="43"/>
      <c r="H90" s="43">
        <v>0</v>
      </c>
      <c r="J90" s="45">
        <v>1</v>
      </c>
      <c r="K90" s="45"/>
      <c r="L90" s="45">
        <v>112</v>
      </c>
      <c r="N90" s="45">
        <v>2</v>
      </c>
      <c r="O90" s="45"/>
      <c r="P90" s="45">
        <v>236</v>
      </c>
    </row>
    <row r="91" spans="1:16" ht="16.5" customHeight="1" collapsed="1" x14ac:dyDescent="0.25">
      <c r="B91" s="43"/>
      <c r="C91" s="43"/>
      <c r="D91" s="43"/>
      <c r="F91" s="43"/>
      <c r="G91" s="43"/>
      <c r="H91" s="43"/>
      <c r="J91" s="45"/>
      <c r="K91" s="45"/>
      <c r="L91" s="45"/>
      <c r="N91" s="45"/>
      <c r="O91" s="45"/>
      <c r="P91" s="45"/>
    </row>
    <row r="92" spans="1:16" ht="18.75" customHeight="1" thickBot="1" x14ac:dyDescent="0.3">
      <c r="A92" s="6" t="s">
        <v>0</v>
      </c>
      <c r="B92" s="46">
        <f>SUM(B80:B91)</f>
        <v>5</v>
      </c>
      <c r="C92" s="45"/>
      <c r="D92" s="46">
        <f>SUM(D80:D91)</f>
        <v>805</v>
      </c>
      <c r="F92" s="46">
        <f>SUM(F80:F91)</f>
        <v>7</v>
      </c>
      <c r="G92" s="45"/>
      <c r="H92" s="46">
        <f>SUM(H80:H91)</f>
        <v>1290</v>
      </c>
      <c r="J92" s="44">
        <f>SUM(J80:J91)</f>
        <v>11</v>
      </c>
      <c r="K92" s="45"/>
      <c r="L92" s="44">
        <f>SUM(L80:L91)</f>
        <v>2135</v>
      </c>
      <c r="N92" s="44">
        <f>SUM(N80:N91)</f>
        <v>19</v>
      </c>
      <c r="O92" s="45"/>
      <c r="P92" s="44">
        <f>SUM(P80:P91)</f>
        <v>3989</v>
      </c>
    </row>
    <row r="93" spans="1:16" ht="16.5" customHeight="1" thickTop="1" x14ac:dyDescent="0.25">
      <c r="B93" s="43"/>
      <c r="C93" s="43"/>
      <c r="D93" s="43"/>
    </row>
    <row r="94" spans="1:16" x14ac:dyDescent="0.25">
      <c r="B94" s="43"/>
      <c r="C94" s="43"/>
      <c r="D94" s="43"/>
    </row>
    <row r="95" spans="1:16" x14ac:dyDescent="0.25">
      <c r="B95" s="43"/>
      <c r="C95" s="43"/>
      <c r="D95" s="43"/>
    </row>
    <row r="96" spans="1:16" x14ac:dyDescent="0.25">
      <c r="B96" s="43"/>
      <c r="C96" s="43"/>
      <c r="D96" s="43"/>
    </row>
    <row r="97" spans="2:4" x14ac:dyDescent="0.25">
      <c r="B97" s="43"/>
      <c r="C97" s="43"/>
      <c r="D97" s="43"/>
    </row>
  </sheetData>
  <sheetProtection formatCells="0" formatColumns="0" formatRows="0" insertColumns="0" insertRows="0" insertHyperlinks="0" deleteColumns="0" deleteRows="0" sort="0" autoFilter="0" pivotTables="0"/>
  <mergeCells count="10">
    <mergeCell ref="B4:D4"/>
    <mergeCell ref="B27:D27"/>
    <mergeCell ref="F27:H27"/>
    <mergeCell ref="J27:L27"/>
    <mergeCell ref="B77:D77"/>
    <mergeCell ref="F77:H77"/>
    <mergeCell ref="J77:L77"/>
    <mergeCell ref="B54:D54"/>
    <mergeCell ref="F54:H54"/>
    <mergeCell ref="J54:L54"/>
  </mergeCells>
  <pageMargins left="0.5" right="0.5" top="1" bottom="0.75" header="0.5" footer="0.5"/>
  <pageSetup scale="61" firstPageNumber="3" fitToHeight="0" orientation="portrait" r:id="rId1"/>
  <headerFooter scaleWithDoc="0" alignWithMargins="0">
    <oddFooter>&amp;C&amp;"Arial,Bold"&amp;10D-&amp;P</oddFooter>
  </headerFooter>
  <rowBreaks count="1" manualBreakCount="1">
    <brk id="5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A19B7-83AA-4069-B8E6-BA3C5C5B6EE0}">
  <sheetPr>
    <tabColor theme="0" tint="-0.249977111117893"/>
    <pageSetUpPr fitToPage="1"/>
  </sheetPr>
  <dimension ref="A1:Q75"/>
  <sheetViews>
    <sheetView view="pageBreakPreview" zoomScale="118" zoomScaleNormal="60" zoomScaleSheetLayoutView="118" workbookViewId="0">
      <selection activeCell="E46" sqref="E46"/>
    </sheetView>
  </sheetViews>
  <sheetFormatPr defaultRowHeight="15" x14ac:dyDescent="0.25"/>
  <cols>
    <col min="1" max="1" width="36.140625" customWidth="1"/>
    <col min="2" max="2" width="12.7109375" customWidth="1"/>
    <col min="3" max="3" width="2.7109375" customWidth="1"/>
    <col min="4" max="4" width="12.7109375" customWidth="1"/>
    <col min="5" max="5" width="4.85546875" customWidth="1"/>
    <col min="6" max="6" width="12.5703125" customWidth="1" collapsed="1"/>
    <col min="7" max="7" width="2.7109375" customWidth="1"/>
    <col min="8" max="8" width="12.5703125" customWidth="1"/>
    <col min="9" max="9" width="4.85546875" customWidth="1"/>
    <col min="10" max="10" width="12.5703125" customWidth="1"/>
    <col min="11" max="11" width="2.7109375" customWidth="1"/>
    <col min="12" max="12" width="12.7109375" customWidth="1"/>
    <col min="13" max="13" width="4.85546875" customWidth="1"/>
    <col min="14" max="14" width="12.5703125" customWidth="1"/>
    <col min="15" max="15" width="3.140625" customWidth="1"/>
    <col min="16" max="16" width="12.5703125" customWidth="1"/>
  </cols>
  <sheetData>
    <row r="1" spans="1:17" s="1" customFormat="1" ht="26.25" x14ac:dyDescent="0.4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7" s="1" customFormat="1" ht="16.5" customHeight="1" x14ac:dyDescent="0.25"/>
    <row r="3" spans="1:17" s="1" customFormat="1" ht="18.75" customHeight="1" x14ac:dyDescent="0.3">
      <c r="B3" s="15">
        <v>2010</v>
      </c>
      <c r="C3" s="15"/>
      <c r="D3" s="15"/>
      <c r="E3" s="40"/>
      <c r="F3" s="15">
        <v>2010</v>
      </c>
      <c r="G3" s="15"/>
      <c r="H3" s="15"/>
      <c r="I3" s="59"/>
      <c r="J3" s="15">
        <v>2010</v>
      </c>
      <c r="K3" s="15"/>
      <c r="L3" s="15"/>
      <c r="N3" s="15">
        <v>2010</v>
      </c>
      <c r="O3" s="15"/>
      <c r="P3" s="15"/>
    </row>
    <row r="4" spans="1:17" s="1" customFormat="1" ht="18.75" customHeight="1" x14ac:dyDescent="0.25">
      <c r="B4" s="75" t="s">
        <v>15</v>
      </c>
      <c r="C4" s="75"/>
      <c r="D4" s="75"/>
      <c r="F4" s="75" t="s">
        <v>14</v>
      </c>
      <c r="G4" s="75"/>
      <c r="H4" s="75"/>
      <c r="I4" s="58"/>
      <c r="J4" s="75" t="s">
        <v>13</v>
      </c>
      <c r="K4" s="75"/>
      <c r="L4" s="75"/>
      <c r="N4" s="75" t="s">
        <v>28</v>
      </c>
      <c r="O4" s="75"/>
      <c r="P4" s="75"/>
    </row>
    <row r="5" spans="1:17" s="1" customFormat="1" ht="18.75" customHeight="1" x14ac:dyDescent="0.25">
      <c r="B5" s="9" t="s">
        <v>10</v>
      </c>
      <c r="C5" s="10"/>
      <c r="D5" s="9" t="s">
        <v>9</v>
      </c>
      <c r="E5" s="41"/>
      <c r="F5" s="9" t="s">
        <v>10</v>
      </c>
      <c r="G5" s="10"/>
      <c r="H5" s="9" t="s">
        <v>9</v>
      </c>
      <c r="I5" s="10"/>
      <c r="J5" s="9" t="s">
        <v>10</v>
      </c>
      <c r="K5" s="10"/>
      <c r="L5" s="9" t="s">
        <v>9</v>
      </c>
      <c r="N5" s="9" t="s">
        <v>10</v>
      </c>
      <c r="O5" s="10"/>
      <c r="P5" s="9" t="s">
        <v>9</v>
      </c>
    </row>
    <row r="6" spans="1:17" s="1" customFormat="1" ht="16.5" customHeight="1" x14ac:dyDescent="0.25"/>
    <row r="7" spans="1:17" s="1" customFormat="1" ht="16.5" customHeight="1" x14ac:dyDescent="0.25">
      <c r="A7" s="1" t="s">
        <v>27</v>
      </c>
      <c r="B7" s="43">
        <v>0</v>
      </c>
      <c r="C7" s="43"/>
      <c r="D7" s="43">
        <v>0</v>
      </c>
      <c r="E7" s="43"/>
      <c r="F7" s="43">
        <v>0</v>
      </c>
      <c r="G7" s="43"/>
      <c r="H7" s="43">
        <v>0</v>
      </c>
      <c r="I7" s="43"/>
      <c r="J7" s="43">
        <v>0</v>
      </c>
      <c r="K7" s="43"/>
      <c r="L7" s="43">
        <v>0</v>
      </c>
      <c r="M7" s="43"/>
      <c r="N7" s="43">
        <v>1</v>
      </c>
      <c r="O7" s="43"/>
      <c r="P7" s="43">
        <v>405</v>
      </c>
      <c r="Q7" s="43"/>
    </row>
    <row r="8" spans="1:17" s="1" customFormat="1" ht="16.5" customHeight="1" x14ac:dyDescent="0.25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s="1" customFormat="1" ht="16.5" customHeight="1" x14ac:dyDescent="0.25">
      <c r="A9" s="1" t="s">
        <v>20</v>
      </c>
      <c r="B9" s="60">
        <v>0</v>
      </c>
      <c r="C9" s="60"/>
      <c r="D9" s="60">
        <v>0</v>
      </c>
      <c r="E9" s="43"/>
      <c r="F9" s="43">
        <v>1</v>
      </c>
      <c r="G9" s="43"/>
      <c r="H9" s="43">
        <v>155</v>
      </c>
      <c r="I9" s="43"/>
      <c r="J9" s="43">
        <v>1</v>
      </c>
      <c r="K9" s="43"/>
      <c r="L9" s="43">
        <v>155</v>
      </c>
      <c r="M9" s="43"/>
      <c r="N9" s="43">
        <v>2</v>
      </c>
      <c r="O9" s="43"/>
      <c r="P9" s="43">
        <v>305</v>
      </c>
      <c r="Q9" s="43"/>
    </row>
    <row r="10" spans="1:17" s="1" customFormat="1" ht="16.5" customHeight="1" x14ac:dyDescent="0.2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s="1" customFormat="1" ht="16.5" customHeight="1" collapsed="1" x14ac:dyDescent="0.25">
      <c r="A11" s="1" t="s">
        <v>26</v>
      </c>
      <c r="B11" s="43">
        <v>2</v>
      </c>
      <c r="C11" s="43"/>
      <c r="D11" s="43">
        <v>242</v>
      </c>
      <c r="E11" s="43"/>
      <c r="F11" s="45">
        <v>9</v>
      </c>
      <c r="G11" s="45"/>
      <c r="H11" s="45">
        <v>1221</v>
      </c>
      <c r="I11" s="45"/>
      <c r="J11" s="45">
        <v>10</v>
      </c>
      <c r="K11" s="45"/>
      <c r="L11" s="45">
        <v>1338</v>
      </c>
      <c r="M11" s="43"/>
      <c r="N11" s="43">
        <v>11</v>
      </c>
      <c r="O11" s="43"/>
      <c r="P11" s="43">
        <v>1512</v>
      </c>
      <c r="Q11" s="43"/>
    </row>
    <row r="12" spans="1:17" s="1" customFormat="1" ht="16.5" customHeight="1" x14ac:dyDescent="0.25">
      <c r="B12" s="43"/>
      <c r="C12" s="43"/>
      <c r="D12" s="43"/>
      <c r="E12" s="43"/>
      <c r="F12" s="45"/>
      <c r="G12" s="45"/>
      <c r="H12" s="45"/>
      <c r="I12" s="45"/>
      <c r="J12" s="45"/>
      <c r="K12" s="45"/>
      <c r="L12" s="45"/>
      <c r="M12" s="43"/>
      <c r="N12" s="43"/>
      <c r="O12" s="43"/>
      <c r="P12" s="43"/>
      <c r="Q12" s="43"/>
    </row>
    <row r="13" spans="1:17" s="1" customFormat="1" ht="16.5" customHeight="1" x14ac:dyDescent="0.25">
      <c r="A13" s="1" t="s">
        <v>18</v>
      </c>
      <c r="B13" s="43">
        <v>0</v>
      </c>
      <c r="C13" s="43"/>
      <c r="D13" s="43">
        <v>0</v>
      </c>
      <c r="E13" s="43"/>
      <c r="F13" s="45">
        <v>0</v>
      </c>
      <c r="G13" s="45"/>
      <c r="H13" s="45">
        <v>0</v>
      </c>
      <c r="I13" s="45"/>
      <c r="J13" s="45">
        <v>0</v>
      </c>
      <c r="K13" s="45"/>
      <c r="L13" s="45">
        <v>0</v>
      </c>
      <c r="M13" s="43"/>
      <c r="N13" s="43">
        <v>1</v>
      </c>
      <c r="O13" s="43"/>
      <c r="P13" s="43">
        <v>242</v>
      </c>
      <c r="Q13" s="43"/>
    </row>
    <row r="14" spans="1:17" s="1" customFormat="1" ht="16.5" customHeight="1" x14ac:dyDescent="0.25">
      <c r="B14" s="43"/>
      <c r="C14" s="43"/>
      <c r="D14" s="43"/>
      <c r="E14" s="43"/>
      <c r="F14" s="45"/>
      <c r="G14" s="45"/>
      <c r="H14" s="45"/>
      <c r="I14" s="45"/>
      <c r="J14" s="45"/>
      <c r="K14" s="45"/>
      <c r="L14" s="45"/>
      <c r="M14" s="43"/>
      <c r="N14" s="43"/>
      <c r="O14" s="43"/>
      <c r="P14" s="43"/>
      <c r="Q14" s="43"/>
    </row>
    <row r="15" spans="1:17" s="1" customFormat="1" ht="16.5" customHeight="1" x14ac:dyDescent="0.25">
      <c r="A15" s="1" t="s">
        <v>29</v>
      </c>
      <c r="B15" s="43">
        <v>0</v>
      </c>
      <c r="C15" s="43"/>
      <c r="D15" s="43">
        <v>0</v>
      </c>
      <c r="E15" s="43"/>
      <c r="F15" s="45">
        <v>0</v>
      </c>
      <c r="G15" s="45"/>
      <c r="H15" s="45">
        <v>0</v>
      </c>
      <c r="I15" s="45"/>
      <c r="J15" s="45">
        <v>0</v>
      </c>
      <c r="K15" s="45"/>
      <c r="L15" s="45">
        <v>0</v>
      </c>
      <c r="M15" s="43"/>
      <c r="N15" s="43">
        <v>1</v>
      </c>
      <c r="O15" s="43"/>
      <c r="P15" s="43">
        <v>353</v>
      </c>
      <c r="Q15" s="43"/>
    </row>
    <row r="16" spans="1:17" s="1" customFormat="1" ht="16.5" customHeight="1" x14ac:dyDescent="0.25">
      <c r="B16" s="43"/>
      <c r="C16" s="43"/>
      <c r="D16" s="43"/>
      <c r="E16" s="43"/>
      <c r="F16" s="45"/>
      <c r="G16" s="45"/>
      <c r="H16" s="45"/>
      <c r="I16" s="45"/>
      <c r="J16" s="45"/>
      <c r="K16" s="45"/>
      <c r="L16" s="45"/>
      <c r="M16" s="43"/>
      <c r="N16" s="43"/>
      <c r="O16" s="43"/>
      <c r="P16" s="43"/>
      <c r="Q16" s="43"/>
    </row>
    <row r="17" spans="1:17" s="1" customFormat="1" ht="16.5" customHeight="1" x14ac:dyDescent="0.25">
      <c r="A17" s="1" t="s">
        <v>4</v>
      </c>
      <c r="B17" s="43">
        <v>0</v>
      </c>
      <c r="C17" s="43"/>
      <c r="D17" s="43">
        <v>0</v>
      </c>
      <c r="E17" s="43"/>
      <c r="F17" s="45">
        <v>0</v>
      </c>
      <c r="G17" s="45"/>
      <c r="H17" s="45">
        <v>0</v>
      </c>
      <c r="I17" s="45"/>
      <c r="J17" s="45">
        <v>0</v>
      </c>
      <c r="K17" s="45"/>
      <c r="L17" s="45">
        <v>0</v>
      </c>
      <c r="M17" s="43"/>
      <c r="N17" s="43">
        <v>2</v>
      </c>
      <c r="O17" s="43"/>
      <c r="P17" s="43">
        <v>402</v>
      </c>
      <c r="Q17" s="43"/>
    </row>
    <row r="18" spans="1:17" s="1" customFormat="1" ht="16.5" customHeight="1" x14ac:dyDescent="0.25">
      <c r="B18" s="43"/>
      <c r="C18" s="43"/>
      <c r="D18" s="43"/>
      <c r="E18" s="43"/>
      <c r="F18" s="45"/>
      <c r="G18" s="45"/>
      <c r="H18" s="45"/>
      <c r="I18" s="45"/>
      <c r="J18" s="45"/>
      <c r="K18" s="45"/>
      <c r="L18" s="45"/>
      <c r="M18" s="43"/>
      <c r="N18" s="43"/>
      <c r="O18" s="43"/>
      <c r="P18" s="43"/>
      <c r="Q18" s="43"/>
    </row>
    <row r="19" spans="1:17" s="1" customFormat="1" ht="16.5" customHeight="1" collapsed="1" x14ac:dyDescent="0.25">
      <c r="A19" s="1" t="s">
        <v>17</v>
      </c>
      <c r="B19" s="43">
        <v>1</v>
      </c>
      <c r="C19" s="43"/>
      <c r="D19" s="43">
        <v>88</v>
      </c>
      <c r="E19" s="43"/>
      <c r="F19" s="45">
        <v>1</v>
      </c>
      <c r="G19" s="45"/>
      <c r="H19" s="45">
        <v>88</v>
      </c>
      <c r="I19" s="45"/>
      <c r="J19" s="45">
        <v>1</v>
      </c>
      <c r="K19" s="45"/>
      <c r="L19" s="45">
        <v>88</v>
      </c>
      <c r="M19" s="43"/>
      <c r="N19" s="43">
        <v>1</v>
      </c>
      <c r="O19" s="43"/>
      <c r="P19" s="43">
        <v>88</v>
      </c>
      <c r="Q19" s="43"/>
    </row>
    <row r="20" spans="1:17" s="1" customFormat="1" ht="16.5" customHeight="1" x14ac:dyDescent="0.2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s="1" customFormat="1" ht="16.5" customHeight="1" collapsed="1" x14ac:dyDescent="0.25">
      <c r="A21" s="1" t="s">
        <v>25</v>
      </c>
      <c r="B21" s="43">
        <v>1</v>
      </c>
      <c r="C21" s="43"/>
      <c r="D21" s="43">
        <v>100</v>
      </c>
      <c r="E21" s="43"/>
      <c r="F21" s="43">
        <v>3</v>
      </c>
      <c r="G21" s="43"/>
      <c r="H21" s="43">
        <v>253</v>
      </c>
      <c r="I21" s="43"/>
      <c r="J21" s="43">
        <v>3</v>
      </c>
      <c r="K21" s="43"/>
      <c r="L21" s="43">
        <v>253</v>
      </c>
      <c r="M21" s="43"/>
      <c r="N21" s="43">
        <v>4</v>
      </c>
      <c r="O21" s="43"/>
      <c r="P21" s="43">
        <v>353</v>
      </c>
      <c r="Q21" s="43"/>
    </row>
    <row r="22" spans="1:17" s="1" customFormat="1" ht="16.5" customHeight="1" x14ac:dyDescent="0.2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s="1" customFormat="1" ht="18.75" customHeight="1" collapsed="1" thickBot="1" x14ac:dyDescent="0.3">
      <c r="A23" s="6" t="s">
        <v>0</v>
      </c>
      <c r="B23" s="46">
        <v>4</v>
      </c>
      <c r="C23" s="43"/>
      <c r="D23" s="46">
        <v>430</v>
      </c>
      <c r="E23" s="43"/>
      <c r="F23" s="46">
        <v>14</v>
      </c>
      <c r="G23" s="43"/>
      <c r="H23" s="46">
        <v>1717</v>
      </c>
      <c r="I23" s="55"/>
      <c r="J23" s="46">
        <v>15</v>
      </c>
      <c r="K23" s="55"/>
      <c r="L23" s="46">
        <v>1834</v>
      </c>
      <c r="M23" s="43"/>
      <c r="N23" s="46">
        <v>23</v>
      </c>
      <c r="O23" s="43"/>
      <c r="P23" s="46">
        <v>3660</v>
      </c>
      <c r="Q23" s="43"/>
    </row>
    <row r="24" spans="1:17" ht="16.5" customHeight="1" thickTop="1" x14ac:dyDescent="0.2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15" customHeight="1" x14ac:dyDescent="0.2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s="1" customFormat="1" ht="18.75" customHeight="1" x14ac:dyDescent="0.3">
      <c r="B26" s="15">
        <v>2011</v>
      </c>
      <c r="C26" s="15"/>
      <c r="D26" s="15"/>
      <c r="E26" s="40"/>
      <c r="F26" s="15">
        <v>2011</v>
      </c>
      <c r="G26" s="15"/>
      <c r="H26" s="15"/>
      <c r="I26" s="59"/>
      <c r="J26" s="15">
        <v>2011</v>
      </c>
      <c r="K26" s="15"/>
      <c r="L26" s="15"/>
      <c r="N26" s="15">
        <v>2011</v>
      </c>
      <c r="O26" s="15"/>
      <c r="P26" s="15"/>
    </row>
    <row r="27" spans="1:17" s="1" customFormat="1" ht="18.75" customHeight="1" x14ac:dyDescent="0.25">
      <c r="B27" s="75" t="s">
        <v>15</v>
      </c>
      <c r="C27" s="75"/>
      <c r="D27" s="75"/>
      <c r="F27" s="75" t="s">
        <v>14</v>
      </c>
      <c r="G27" s="75"/>
      <c r="H27" s="75"/>
      <c r="I27" s="58"/>
      <c r="J27" s="75" t="s">
        <v>13</v>
      </c>
      <c r="K27" s="75"/>
      <c r="L27" s="75"/>
      <c r="N27" s="75" t="s">
        <v>28</v>
      </c>
      <c r="O27" s="75"/>
      <c r="P27" s="75"/>
    </row>
    <row r="28" spans="1:17" s="1" customFormat="1" ht="18.75" customHeight="1" x14ac:dyDescent="0.25">
      <c r="B28" s="9" t="s">
        <v>10</v>
      </c>
      <c r="C28" s="10"/>
      <c r="D28" s="9" t="s">
        <v>9</v>
      </c>
      <c r="E28" s="41"/>
      <c r="F28" s="9" t="s">
        <v>10</v>
      </c>
      <c r="G28" s="10"/>
      <c r="H28" s="9" t="s">
        <v>9</v>
      </c>
      <c r="I28" s="10"/>
      <c r="J28" s="9" t="s">
        <v>10</v>
      </c>
      <c r="K28" s="10"/>
      <c r="L28" s="9" t="s">
        <v>9</v>
      </c>
      <c r="N28" s="9" t="s">
        <v>10</v>
      </c>
      <c r="O28" s="10"/>
      <c r="P28" s="9" t="s">
        <v>9</v>
      </c>
    </row>
    <row r="29" spans="1:17" s="1" customFormat="1" ht="16.5" customHeight="1" x14ac:dyDescent="0.25"/>
    <row r="30" spans="1:17" s="1" customFormat="1" ht="16.5" customHeight="1" x14ac:dyDescent="0.25">
      <c r="A30" s="1" t="s">
        <v>27</v>
      </c>
      <c r="B30" s="43">
        <v>2</v>
      </c>
      <c r="C30" s="43"/>
      <c r="D30" s="43">
        <v>668</v>
      </c>
      <c r="F30" s="43">
        <v>2</v>
      </c>
      <c r="G30" s="43"/>
      <c r="H30" s="43">
        <v>668</v>
      </c>
      <c r="I30"/>
      <c r="J30" s="45">
        <v>2</v>
      </c>
      <c r="K30" s="45"/>
      <c r="L30" s="45">
        <v>668</v>
      </c>
      <c r="M30"/>
      <c r="N30" s="45">
        <v>2</v>
      </c>
      <c r="O30" s="45"/>
      <c r="P30" s="45">
        <v>668</v>
      </c>
      <c r="Q30" s="43"/>
    </row>
    <row r="31" spans="1:17" s="1" customFormat="1" ht="16.5" customHeight="1" x14ac:dyDescent="0.25">
      <c r="B31" s="43"/>
      <c r="C31" s="43"/>
      <c r="D31" s="43"/>
      <c r="F31" s="43"/>
      <c r="G31" s="43"/>
      <c r="H31" s="43"/>
      <c r="I31"/>
      <c r="J31" s="45"/>
      <c r="K31" s="45"/>
      <c r="L31" s="45"/>
      <c r="M31"/>
      <c r="N31" s="45"/>
      <c r="O31" s="45"/>
      <c r="P31" s="45"/>
      <c r="Q31" s="43"/>
    </row>
    <row r="32" spans="1:17" s="1" customFormat="1" ht="16.5" customHeight="1" x14ac:dyDescent="0.25">
      <c r="A32" s="1" t="s">
        <v>20</v>
      </c>
      <c r="B32" s="45">
        <v>3</v>
      </c>
      <c r="C32" s="45"/>
      <c r="D32" s="45">
        <v>736</v>
      </c>
      <c r="F32" s="45">
        <v>5</v>
      </c>
      <c r="G32" s="45"/>
      <c r="H32" s="45">
        <v>1009</v>
      </c>
      <c r="I32"/>
      <c r="J32" s="45">
        <v>5</v>
      </c>
      <c r="K32" s="45"/>
      <c r="L32" s="45">
        <v>1009</v>
      </c>
      <c r="M32"/>
      <c r="N32" s="45">
        <v>6</v>
      </c>
      <c r="O32" s="45"/>
      <c r="P32" s="45">
        <v>1536</v>
      </c>
      <c r="Q32" s="43"/>
    </row>
    <row r="33" spans="1:17" s="1" customFormat="1" ht="16.5" customHeight="1" x14ac:dyDescent="0.25">
      <c r="B33" s="45"/>
      <c r="C33" s="45"/>
      <c r="D33" s="45"/>
      <c r="F33" s="45"/>
      <c r="G33" s="45"/>
      <c r="H33" s="45"/>
      <c r="I33"/>
      <c r="J33" s="45"/>
      <c r="K33" s="45"/>
      <c r="L33" s="45"/>
      <c r="M33"/>
      <c r="N33" s="45"/>
      <c r="O33" s="45"/>
      <c r="P33" s="45"/>
      <c r="Q33" s="43"/>
    </row>
    <row r="34" spans="1:17" s="1" customFormat="1" ht="16.5" customHeight="1" collapsed="1" x14ac:dyDescent="0.25">
      <c r="A34" s="1" t="s">
        <v>26</v>
      </c>
      <c r="B34" s="45">
        <v>5</v>
      </c>
      <c r="C34" s="45"/>
      <c r="D34" s="45">
        <v>404</v>
      </c>
      <c r="F34" s="45">
        <v>7</v>
      </c>
      <c r="G34" s="45"/>
      <c r="H34" s="45">
        <v>568</v>
      </c>
      <c r="I34"/>
      <c r="J34" s="45">
        <v>11</v>
      </c>
      <c r="K34" s="45"/>
      <c r="L34" s="45">
        <v>1064</v>
      </c>
      <c r="M34"/>
      <c r="N34" s="45">
        <v>13</v>
      </c>
      <c r="O34" s="45"/>
      <c r="P34" s="45">
        <v>1257</v>
      </c>
      <c r="Q34" s="43"/>
    </row>
    <row r="35" spans="1:17" s="1" customFormat="1" ht="16.5" customHeight="1" x14ac:dyDescent="0.25">
      <c r="B35" s="45"/>
      <c r="C35" s="45"/>
      <c r="D35" s="45"/>
      <c r="F35" s="45"/>
      <c r="G35" s="45"/>
      <c r="H35" s="45"/>
      <c r="I35"/>
      <c r="J35" s="45"/>
      <c r="K35" s="45"/>
      <c r="L35" s="45"/>
      <c r="M35"/>
      <c r="N35" s="45"/>
      <c r="O35" s="45"/>
      <c r="P35" s="45"/>
      <c r="Q35" s="43"/>
    </row>
    <row r="36" spans="1:17" s="1" customFormat="1" ht="16.5" customHeight="1" x14ac:dyDescent="0.25">
      <c r="A36" s="1" t="s">
        <v>18</v>
      </c>
      <c r="B36" s="45">
        <v>0</v>
      </c>
      <c r="C36" s="45"/>
      <c r="D36" s="45">
        <v>0</v>
      </c>
      <c r="F36" s="45">
        <v>0</v>
      </c>
      <c r="G36" s="45"/>
      <c r="H36" s="45">
        <v>0</v>
      </c>
      <c r="I36"/>
      <c r="J36" s="45">
        <v>1</v>
      </c>
      <c r="K36" s="45"/>
      <c r="L36" s="45">
        <v>250</v>
      </c>
      <c r="M36"/>
      <c r="N36" s="45">
        <v>1</v>
      </c>
      <c r="O36" s="45"/>
      <c r="P36" s="45">
        <v>250</v>
      </c>
      <c r="Q36" s="43"/>
    </row>
    <row r="37" spans="1:17" s="1" customFormat="1" ht="16.5" customHeight="1" x14ac:dyDescent="0.25">
      <c r="B37" s="43"/>
      <c r="C37" s="43"/>
      <c r="D37" s="43"/>
      <c r="E37" s="43"/>
      <c r="F37" s="45"/>
      <c r="G37" s="45"/>
      <c r="H37" s="45"/>
      <c r="I37" s="45"/>
      <c r="J37" s="45"/>
      <c r="K37" s="45"/>
      <c r="L37" s="45"/>
      <c r="M37" s="43"/>
      <c r="N37" s="43"/>
      <c r="O37" s="43"/>
      <c r="P37" s="43"/>
      <c r="Q37" s="43"/>
    </row>
    <row r="38" spans="1:17" s="1" customFormat="1" ht="16.5" customHeight="1" x14ac:dyDescent="0.25">
      <c r="A38" s="1" t="s">
        <v>4</v>
      </c>
      <c r="B38" s="45">
        <v>1</v>
      </c>
      <c r="C38" s="45"/>
      <c r="D38" s="45">
        <v>123</v>
      </c>
      <c r="F38" s="45">
        <v>2</v>
      </c>
      <c r="G38" s="45"/>
      <c r="H38" s="45">
        <v>262</v>
      </c>
      <c r="I38"/>
      <c r="J38" s="45">
        <v>2</v>
      </c>
      <c r="K38" s="45"/>
      <c r="L38" s="45">
        <v>262</v>
      </c>
      <c r="M38"/>
      <c r="N38" s="45">
        <v>3</v>
      </c>
      <c r="O38" s="45"/>
      <c r="P38" s="45">
        <v>714</v>
      </c>
      <c r="Q38" s="43"/>
    </row>
    <row r="39" spans="1:17" s="1" customFormat="1" ht="16.5" customHeight="1" x14ac:dyDescent="0.25">
      <c r="B39" s="45"/>
      <c r="C39" s="45"/>
      <c r="D39" s="45"/>
      <c r="F39" s="45"/>
      <c r="G39" s="45"/>
      <c r="H39" s="45"/>
      <c r="I39"/>
      <c r="J39" s="45"/>
      <c r="K39" s="45"/>
      <c r="L39" s="45"/>
      <c r="M39"/>
      <c r="N39" s="45"/>
      <c r="O39" s="45"/>
      <c r="P39" s="45"/>
      <c r="Q39" s="43"/>
    </row>
    <row r="40" spans="1:17" s="1" customFormat="1" ht="16.5" customHeight="1" collapsed="1" x14ac:dyDescent="0.25">
      <c r="A40" s="1" t="s">
        <v>17</v>
      </c>
      <c r="B40" s="45">
        <v>0</v>
      </c>
      <c r="C40" s="45"/>
      <c r="D40" s="45">
        <v>0</v>
      </c>
      <c r="F40" s="45">
        <v>1</v>
      </c>
      <c r="G40" s="45"/>
      <c r="H40" s="45">
        <v>198</v>
      </c>
      <c r="I40"/>
      <c r="J40" s="45">
        <v>3</v>
      </c>
      <c r="K40" s="45"/>
      <c r="L40" s="45">
        <v>424</v>
      </c>
      <c r="M40"/>
      <c r="N40" s="45">
        <v>6</v>
      </c>
      <c r="O40" s="45"/>
      <c r="P40" s="45">
        <v>845</v>
      </c>
      <c r="Q40" s="43"/>
    </row>
    <row r="41" spans="1:17" s="1" customFormat="1" ht="16.5" customHeight="1" x14ac:dyDescent="0.25">
      <c r="B41" s="45"/>
      <c r="C41" s="45"/>
      <c r="D41" s="45"/>
      <c r="F41" s="45"/>
      <c r="G41" s="45"/>
      <c r="H41" s="45"/>
      <c r="I41"/>
      <c r="J41" s="45"/>
      <c r="K41" s="45"/>
      <c r="L41" s="45"/>
      <c r="M41"/>
      <c r="N41" s="45"/>
      <c r="O41" s="45"/>
      <c r="P41" s="45"/>
      <c r="Q41" s="43"/>
    </row>
    <row r="42" spans="1:17" s="1" customFormat="1" ht="16.5" customHeight="1" collapsed="1" x14ac:dyDescent="0.25">
      <c r="A42" s="1" t="s">
        <v>25</v>
      </c>
      <c r="B42" s="45">
        <v>0</v>
      </c>
      <c r="C42" s="45"/>
      <c r="D42" s="45">
        <v>0</v>
      </c>
      <c r="F42" s="45">
        <v>0</v>
      </c>
      <c r="G42" s="45"/>
      <c r="H42" s="45">
        <v>0</v>
      </c>
      <c r="I42"/>
      <c r="J42" s="45">
        <v>1</v>
      </c>
      <c r="K42" s="45"/>
      <c r="L42" s="45">
        <v>113</v>
      </c>
      <c r="M42"/>
      <c r="N42" s="45">
        <v>3</v>
      </c>
      <c r="O42" s="45"/>
      <c r="P42" s="45">
        <v>345</v>
      </c>
      <c r="Q42" s="43"/>
    </row>
    <row r="43" spans="1:17" s="1" customFormat="1" ht="16.5" customHeight="1" x14ac:dyDescent="0.25">
      <c r="B43" s="45"/>
      <c r="C43" s="45"/>
      <c r="D43" s="45"/>
      <c r="F43" s="45"/>
      <c r="G43" s="45"/>
      <c r="H43" s="45"/>
      <c r="I43"/>
      <c r="J43" s="45"/>
      <c r="K43" s="45"/>
      <c r="L43" s="45"/>
      <c r="M43"/>
      <c r="N43" s="45"/>
      <c r="O43" s="45"/>
      <c r="P43" s="45"/>
      <c r="Q43" s="43"/>
    </row>
    <row r="44" spans="1:17" s="1" customFormat="1" ht="18.75" customHeight="1" collapsed="1" thickBot="1" x14ac:dyDescent="0.3">
      <c r="A44" s="6" t="s">
        <v>0</v>
      </c>
      <c r="B44" s="44">
        <v>11</v>
      </c>
      <c r="C44" s="45"/>
      <c r="D44" s="44">
        <v>1931</v>
      </c>
      <c r="F44" s="44">
        <v>17</v>
      </c>
      <c r="G44" s="45"/>
      <c r="H44" s="44">
        <v>2705</v>
      </c>
      <c r="I44"/>
      <c r="J44" s="44">
        <v>25</v>
      </c>
      <c r="K44" s="45"/>
      <c r="L44" s="44">
        <v>3790</v>
      </c>
      <c r="M44"/>
      <c r="N44" s="44">
        <v>34</v>
      </c>
      <c r="O44" s="45"/>
      <c r="P44" s="44">
        <v>5615</v>
      </c>
      <c r="Q44" s="43"/>
    </row>
    <row r="45" spans="1:17" ht="16.5" customHeight="1" thickTop="1" x14ac:dyDescent="0.2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ht="16.5" customHeight="1" x14ac:dyDescent="0.25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18.75" customHeight="1" x14ac:dyDescent="0.3">
      <c r="B47" s="15">
        <v>2012</v>
      </c>
      <c r="C47" s="15"/>
      <c r="D47" s="15"/>
      <c r="E47" s="40"/>
      <c r="F47" s="15">
        <v>2012</v>
      </c>
      <c r="G47" s="15"/>
      <c r="H47" s="15"/>
      <c r="J47" s="15">
        <v>2012</v>
      </c>
      <c r="K47" s="15"/>
      <c r="L47" s="15"/>
      <c r="N47" s="15">
        <v>2012</v>
      </c>
      <c r="O47" s="15"/>
      <c r="P47" s="15"/>
      <c r="Q47" s="57"/>
    </row>
    <row r="48" spans="1:17" ht="18.75" customHeight="1" x14ac:dyDescent="0.25">
      <c r="B48" s="75" t="s">
        <v>15</v>
      </c>
      <c r="C48" s="75"/>
      <c r="D48" s="75"/>
      <c r="E48" s="1"/>
      <c r="F48" s="75" t="s">
        <v>14</v>
      </c>
      <c r="G48" s="75"/>
      <c r="H48" s="75"/>
      <c r="J48" s="75" t="s">
        <v>13</v>
      </c>
      <c r="K48" s="75"/>
      <c r="L48" s="75"/>
      <c r="N48" s="75" t="s">
        <v>28</v>
      </c>
      <c r="O48" s="75"/>
      <c r="P48" s="75"/>
    </row>
    <row r="49" spans="1:16" ht="18.75" customHeight="1" x14ac:dyDescent="0.25">
      <c r="B49" s="9" t="s">
        <v>10</v>
      </c>
      <c r="C49" s="10"/>
      <c r="D49" s="9" t="s">
        <v>9</v>
      </c>
      <c r="E49" s="41"/>
      <c r="F49" s="9" t="s">
        <v>10</v>
      </c>
      <c r="G49" s="10"/>
      <c r="H49" s="9" t="s">
        <v>9</v>
      </c>
      <c r="J49" s="9" t="s">
        <v>10</v>
      </c>
      <c r="K49" s="10"/>
      <c r="L49" s="9" t="s">
        <v>9</v>
      </c>
      <c r="N49" s="9" t="s">
        <v>10</v>
      </c>
      <c r="O49" s="10"/>
      <c r="P49" s="9" t="s">
        <v>9</v>
      </c>
    </row>
    <row r="50" spans="1:16" ht="16.5" customHeight="1" x14ac:dyDescent="0.25"/>
    <row r="51" spans="1:16" ht="16.5" customHeight="1" x14ac:dyDescent="0.25">
      <c r="A51" s="1" t="s">
        <v>27</v>
      </c>
      <c r="B51" s="43">
        <v>0</v>
      </c>
      <c r="C51" s="43"/>
      <c r="D51" s="43">
        <v>0</v>
      </c>
      <c r="E51" s="1"/>
      <c r="F51" s="27">
        <v>1</v>
      </c>
      <c r="G51" s="27"/>
      <c r="H51" s="27">
        <v>424</v>
      </c>
      <c r="I51" s="1"/>
      <c r="J51" s="27">
        <v>3</v>
      </c>
      <c r="K51" s="27"/>
      <c r="L51" s="27">
        <v>906</v>
      </c>
      <c r="N51" s="27">
        <v>7</v>
      </c>
      <c r="O51" s="27"/>
      <c r="P51" s="27">
        <v>2062</v>
      </c>
    </row>
    <row r="52" spans="1:16" ht="16.5" customHeight="1" x14ac:dyDescent="0.25">
      <c r="A52" s="1"/>
      <c r="B52" s="45"/>
      <c r="C52" s="45"/>
      <c r="D52" s="45"/>
      <c r="E52" s="1"/>
      <c r="F52" s="27"/>
      <c r="G52" s="27"/>
      <c r="H52" s="27"/>
      <c r="I52" s="1"/>
      <c r="J52" s="27"/>
      <c r="K52" s="27"/>
      <c r="L52" s="27"/>
      <c r="N52" s="27"/>
      <c r="O52" s="27"/>
      <c r="P52" s="27"/>
    </row>
    <row r="53" spans="1:16" ht="16.5" customHeight="1" x14ac:dyDescent="0.25">
      <c r="A53" s="1" t="s">
        <v>26</v>
      </c>
      <c r="B53" s="45">
        <v>2</v>
      </c>
      <c r="C53" s="45"/>
      <c r="D53" s="45">
        <v>442</v>
      </c>
      <c r="E53" s="1"/>
      <c r="F53" s="27">
        <v>4</v>
      </c>
      <c r="G53" s="27"/>
      <c r="H53" s="27">
        <v>978</v>
      </c>
      <c r="I53" s="1"/>
      <c r="J53" s="27">
        <v>5</v>
      </c>
      <c r="K53" s="27"/>
      <c r="L53" s="27">
        <v>1053</v>
      </c>
      <c r="N53" s="27">
        <v>7</v>
      </c>
      <c r="O53" s="27"/>
      <c r="P53" s="27">
        <v>1364</v>
      </c>
    </row>
    <row r="54" spans="1:16" ht="16.5" customHeight="1" x14ac:dyDescent="0.25">
      <c r="B54" s="45"/>
      <c r="C54" s="45"/>
      <c r="D54" s="45"/>
      <c r="E54" s="1"/>
      <c r="F54" s="27"/>
      <c r="G54" s="27"/>
      <c r="H54" s="27"/>
      <c r="I54" s="1"/>
      <c r="J54" s="27"/>
      <c r="K54" s="27"/>
      <c r="L54" s="27"/>
      <c r="N54" s="27"/>
      <c r="O54" s="27"/>
      <c r="P54" s="27"/>
    </row>
    <row r="55" spans="1:16" ht="16.5" customHeight="1" x14ac:dyDescent="0.25">
      <c r="A55" s="1" t="s">
        <v>18</v>
      </c>
      <c r="B55" s="45">
        <v>0</v>
      </c>
      <c r="C55" s="45"/>
      <c r="D55" s="45">
        <v>0</v>
      </c>
      <c r="E55" s="1"/>
      <c r="F55" s="27">
        <v>1</v>
      </c>
      <c r="G55" s="27"/>
      <c r="H55" s="27">
        <v>97</v>
      </c>
      <c r="I55" s="1"/>
      <c r="J55" s="27">
        <v>1</v>
      </c>
      <c r="K55" s="27"/>
      <c r="L55" s="27">
        <v>97</v>
      </c>
      <c r="N55" s="27">
        <v>1</v>
      </c>
      <c r="O55" s="27"/>
      <c r="P55" s="27">
        <v>97</v>
      </c>
    </row>
    <row r="56" spans="1:16" ht="16.5" customHeight="1" x14ac:dyDescent="0.25">
      <c r="B56" s="45"/>
      <c r="C56" s="45"/>
      <c r="D56" s="45"/>
      <c r="E56" s="1"/>
      <c r="F56" s="27"/>
      <c r="G56" s="27"/>
      <c r="H56" s="27"/>
      <c r="I56" s="1"/>
      <c r="J56" s="27"/>
      <c r="K56" s="27"/>
      <c r="L56" s="27"/>
      <c r="N56" s="27"/>
      <c r="O56" s="27"/>
      <c r="P56" s="27"/>
    </row>
    <row r="57" spans="1:16" ht="16.5" customHeight="1" x14ac:dyDescent="0.25">
      <c r="A57" s="1" t="s">
        <v>4</v>
      </c>
      <c r="B57" s="45">
        <v>1</v>
      </c>
      <c r="C57" s="45"/>
      <c r="D57" s="45">
        <v>179</v>
      </c>
      <c r="E57" s="1"/>
      <c r="F57" s="27">
        <v>1</v>
      </c>
      <c r="G57" s="27"/>
      <c r="H57" s="27">
        <v>179</v>
      </c>
      <c r="I57" s="1"/>
      <c r="J57" s="27">
        <v>3</v>
      </c>
      <c r="K57" s="27"/>
      <c r="L57" s="27">
        <v>488</v>
      </c>
      <c r="N57" s="27">
        <v>6</v>
      </c>
      <c r="O57" s="27"/>
      <c r="P57" s="27">
        <v>874</v>
      </c>
    </row>
    <row r="58" spans="1:16" ht="16.5" customHeight="1" x14ac:dyDescent="0.25">
      <c r="A58" s="1"/>
      <c r="B58" s="45"/>
      <c r="C58" s="45"/>
      <c r="D58" s="45"/>
      <c r="E58" s="1"/>
      <c r="F58" s="27"/>
      <c r="G58" s="27"/>
      <c r="H58" s="27"/>
      <c r="I58" s="1"/>
      <c r="J58" s="27"/>
      <c r="K58" s="27"/>
      <c r="L58" s="27"/>
      <c r="N58" s="27"/>
      <c r="O58" s="27"/>
      <c r="P58" s="27"/>
    </row>
    <row r="59" spans="1:16" ht="16.5" customHeight="1" x14ac:dyDescent="0.25">
      <c r="A59" s="1" t="s">
        <v>17</v>
      </c>
      <c r="B59" s="45">
        <v>0</v>
      </c>
      <c r="C59" s="45"/>
      <c r="D59" s="45">
        <v>0</v>
      </c>
      <c r="E59" s="1"/>
      <c r="F59" s="27">
        <v>0</v>
      </c>
      <c r="G59" s="27"/>
      <c r="H59" s="27">
        <v>0</v>
      </c>
      <c r="I59" s="1"/>
      <c r="J59" s="27">
        <v>1</v>
      </c>
      <c r="K59" s="27"/>
      <c r="L59" s="27">
        <v>201</v>
      </c>
      <c r="N59" s="27">
        <v>1</v>
      </c>
      <c r="O59" s="27"/>
      <c r="P59" s="27">
        <v>201</v>
      </c>
    </row>
    <row r="60" spans="1:16" ht="16.5" customHeight="1" x14ac:dyDescent="0.25">
      <c r="A60" s="1"/>
      <c r="B60" s="45"/>
      <c r="C60" s="45"/>
      <c r="D60" s="45"/>
      <c r="E60" s="1"/>
      <c r="F60" s="27"/>
      <c r="G60" s="27"/>
      <c r="H60" s="27"/>
      <c r="I60" s="1"/>
      <c r="J60" s="27"/>
      <c r="K60" s="27"/>
      <c r="L60" s="27"/>
      <c r="N60" s="27"/>
      <c r="O60" s="27"/>
      <c r="P60" s="27"/>
    </row>
    <row r="61" spans="1:16" ht="16.5" customHeight="1" x14ac:dyDescent="0.25">
      <c r="A61" s="1" t="s">
        <v>25</v>
      </c>
      <c r="B61" s="45">
        <v>2</v>
      </c>
      <c r="C61" s="45"/>
      <c r="D61" s="45">
        <v>193</v>
      </c>
      <c r="E61" s="1"/>
      <c r="F61" s="27">
        <v>3</v>
      </c>
      <c r="G61" s="27"/>
      <c r="H61" s="27">
        <v>349</v>
      </c>
      <c r="I61" s="1"/>
      <c r="J61" s="27">
        <v>5</v>
      </c>
      <c r="K61" s="27"/>
      <c r="L61" s="27">
        <v>551</v>
      </c>
      <c r="N61" s="27">
        <v>5</v>
      </c>
      <c r="O61" s="27"/>
      <c r="P61" s="27">
        <v>551</v>
      </c>
    </row>
    <row r="62" spans="1:16" ht="16.5" customHeight="1" x14ac:dyDescent="0.25">
      <c r="B62" s="45"/>
      <c r="C62" s="45"/>
      <c r="D62" s="45"/>
      <c r="E62" s="1"/>
      <c r="F62" s="27"/>
      <c r="G62" s="27"/>
      <c r="H62" s="27"/>
      <c r="I62" s="1"/>
      <c r="J62" s="27"/>
      <c r="K62" s="27"/>
      <c r="L62" s="27"/>
      <c r="N62" s="27"/>
      <c r="O62" s="27"/>
      <c r="P62" s="27"/>
    </row>
    <row r="63" spans="1:16" ht="16.5" customHeight="1" x14ac:dyDescent="0.25">
      <c r="A63" s="1" t="s">
        <v>1</v>
      </c>
      <c r="B63" s="45">
        <v>0</v>
      </c>
      <c r="C63" s="45"/>
      <c r="D63" s="45">
        <v>0</v>
      </c>
      <c r="E63" s="1"/>
      <c r="F63" s="27">
        <v>1</v>
      </c>
      <c r="G63" s="27"/>
      <c r="H63" s="27">
        <v>105</v>
      </c>
      <c r="I63" s="1"/>
      <c r="J63" s="27">
        <v>1</v>
      </c>
      <c r="K63" s="27"/>
      <c r="L63" s="27">
        <v>105</v>
      </c>
      <c r="N63" s="27">
        <v>1</v>
      </c>
      <c r="O63" s="27"/>
      <c r="P63" s="27">
        <v>105</v>
      </c>
    </row>
    <row r="64" spans="1:16" ht="16.5" customHeight="1" x14ac:dyDescent="0.25">
      <c r="A64" s="1"/>
      <c r="B64" s="45"/>
      <c r="C64" s="45"/>
      <c r="D64" s="45"/>
      <c r="E64" s="1"/>
      <c r="F64" s="27"/>
      <c r="G64" s="27"/>
      <c r="H64" s="27"/>
      <c r="I64" s="1"/>
      <c r="J64" s="27"/>
      <c r="K64" s="27"/>
      <c r="L64" s="27"/>
      <c r="N64" s="27"/>
      <c r="O64" s="27"/>
      <c r="P64" s="27"/>
    </row>
    <row r="65" spans="1:16" ht="16.5" customHeight="1" x14ac:dyDescent="0.25">
      <c r="A65" s="1" t="s">
        <v>3</v>
      </c>
      <c r="B65" s="45">
        <v>0</v>
      </c>
      <c r="C65" s="45"/>
      <c r="D65" s="45">
        <v>0</v>
      </c>
      <c r="E65" s="1"/>
      <c r="F65" s="27">
        <v>0</v>
      </c>
      <c r="G65" s="27"/>
      <c r="H65" s="27">
        <v>0</v>
      </c>
      <c r="I65" s="1"/>
      <c r="J65" s="27">
        <v>1</v>
      </c>
      <c r="K65" s="27"/>
      <c r="L65" s="27">
        <v>173</v>
      </c>
      <c r="N65" s="27">
        <v>1</v>
      </c>
      <c r="O65" s="27"/>
      <c r="P65" s="27">
        <v>173</v>
      </c>
    </row>
    <row r="66" spans="1:16" ht="16.5" customHeight="1" x14ac:dyDescent="0.25">
      <c r="A66" s="1"/>
      <c r="B66" s="45"/>
      <c r="C66" s="45"/>
      <c r="D66" s="45"/>
      <c r="E66" s="1"/>
      <c r="F66" s="27"/>
      <c r="G66" s="27"/>
      <c r="H66" s="27"/>
      <c r="I66" s="1"/>
      <c r="J66" s="27"/>
      <c r="K66" s="27"/>
      <c r="L66" s="27"/>
      <c r="N66" s="27"/>
      <c r="O66" s="27"/>
      <c r="P66" s="27"/>
    </row>
    <row r="67" spans="1:16" ht="16.5" customHeight="1" x14ac:dyDescent="0.25">
      <c r="A67" s="1" t="s">
        <v>24</v>
      </c>
      <c r="B67" s="45">
        <v>1</v>
      </c>
      <c r="C67" s="45"/>
      <c r="D67" s="45">
        <v>126</v>
      </c>
      <c r="E67" s="1"/>
      <c r="F67" s="27">
        <v>1</v>
      </c>
      <c r="G67" s="27"/>
      <c r="H67" s="27">
        <v>126</v>
      </c>
      <c r="I67" s="1"/>
      <c r="J67" s="27">
        <v>1</v>
      </c>
      <c r="K67" s="27"/>
      <c r="L67" s="27">
        <v>126</v>
      </c>
      <c r="N67" s="27">
        <v>1</v>
      </c>
      <c r="O67" s="27"/>
      <c r="P67" s="27">
        <v>126</v>
      </c>
    </row>
    <row r="68" spans="1:16" ht="16.5" customHeight="1" x14ac:dyDescent="0.25">
      <c r="B68" s="45"/>
      <c r="C68" s="45"/>
      <c r="D68" s="45"/>
      <c r="E68" s="1"/>
      <c r="F68" s="27"/>
      <c r="G68" s="27"/>
      <c r="H68" s="27"/>
      <c r="I68" s="1"/>
      <c r="J68" s="27"/>
      <c r="K68" s="27"/>
      <c r="L68" s="27"/>
      <c r="N68" s="27"/>
      <c r="O68" s="27"/>
      <c r="P68" s="27"/>
    </row>
    <row r="69" spans="1:16" ht="18.75" customHeight="1" thickBot="1" x14ac:dyDescent="0.3">
      <c r="A69" s="6" t="s">
        <v>0</v>
      </c>
      <c r="B69" s="44">
        <v>6</v>
      </c>
      <c r="C69" s="45"/>
      <c r="D69" s="44">
        <v>940</v>
      </c>
      <c r="E69" s="1"/>
      <c r="F69" s="56">
        <v>12</v>
      </c>
      <c r="G69" s="27"/>
      <c r="H69" s="56">
        <v>2258</v>
      </c>
      <c r="I69" s="1"/>
      <c r="J69" s="56">
        <v>21</v>
      </c>
      <c r="K69" s="27"/>
      <c r="L69" s="56">
        <v>3700</v>
      </c>
      <c r="N69" s="56">
        <v>30</v>
      </c>
      <c r="O69" s="27"/>
      <c r="P69" s="56">
        <v>5553</v>
      </c>
    </row>
    <row r="70" spans="1:16" ht="16.5" customHeight="1" thickTop="1" x14ac:dyDescent="0.25">
      <c r="B70" s="45"/>
      <c r="C70" s="45"/>
      <c r="D70" s="45"/>
      <c r="E70" s="1"/>
      <c r="F70" s="1"/>
    </row>
    <row r="71" spans="1:16" ht="16.5" customHeight="1" x14ac:dyDescent="0.25">
      <c r="B71" s="45"/>
      <c r="C71" s="45"/>
      <c r="D71" s="45"/>
    </row>
    <row r="72" spans="1:16" ht="18" x14ac:dyDescent="0.25">
      <c r="B72" s="55"/>
      <c r="C72" s="55"/>
      <c r="D72" s="55"/>
    </row>
    <row r="73" spans="1:16" ht="18" x14ac:dyDescent="0.25">
      <c r="B73" s="55"/>
      <c r="C73" s="55"/>
      <c r="D73" s="55"/>
    </row>
    <row r="74" spans="1:16" ht="18" x14ac:dyDescent="0.25">
      <c r="B74" s="55"/>
      <c r="C74" s="55"/>
      <c r="D74" s="55"/>
    </row>
    <row r="75" spans="1:16" ht="18" x14ac:dyDescent="0.25">
      <c r="B75" s="55"/>
      <c r="C75" s="55"/>
      <c r="D75" s="55"/>
    </row>
  </sheetData>
  <mergeCells count="12">
    <mergeCell ref="J48:L48"/>
    <mergeCell ref="N48:P48"/>
    <mergeCell ref="B48:D48"/>
    <mergeCell ref="B4:D4"/>
    <mergeCell ref="F4:H4"/>
    <mergeCell ref="J4:L4"/>
    <mergeCell ref="N4:P4"/>
    <mergeCell ref="B27:D27"/>
    <mergeCell ref="F27:H27"/>
    <mergeCell ref="J27:L27"/>
    <mergeCell ref="N27:P27"/>
    <mergeCell ref="F48:H48"/>
  </mergeCells>
  <pageMargins left="0.5" right="0.5" top="1" bottom="0.75" header="0.5" footer="0.5"/>
  <pageSetup scale="59" firstPageNumber="3" fitToHeight="0" orientation="portrait" r:id="rId1"/>
  <headerFooter scaleWithDoc="0" alignWithMargins="0">
    <oddFooter>&amp;C&amp;"Arial,Bold"&amp;10D-&amp;P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Conversion 80-05</vt:lpstr>
      <vt:lpstr>Conversions 06-09</vt:lpstr>
      <vt:lpstr>Conversions 10-12</vt:lpstr>
      <vt:lpstr>'Conversion 80-05'!Print_Area</vt:lpstr>
      <vt:lpstr>'Conversions 06-09'!Print_Area</vt:lpstr>
      <vt:lpstr>'Conversions 10-12'!Print_Area</vt:lpstr>
      <vt:lpstr>'Conversion 80-05'!Print_Titles</vt:lpstr>
      <vt:lpstr>'Conversions 06-09'!Print_Titles</vt:lpstr>
      <vt:lpstr>'Conversions 10-12'!Print_Titles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Pearce, Laura</dc:creator>
  <cp:lastModifiedBy>Betsy Dahm</cp:lastModifiedBy>
  <cp:lastPrinted>2023-11-15T19:28:43Z</cp:lastPrinted>
  <dcterms:created xsi:type="dcterms:W3CDTF">2021-03-12T16:18:31Z</dcterms:created>
  <dcterms:modified xsi:type="dcterms:W3CDTF">2023-11-15T19:30:15Z</dcterms:modified>
</cp:coreProperties>
</file>